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badminton\◇中体連r8\HP26\"/>
    </mc:Choice>
  </mc:AlternateContent>
  <xr:revisionPtr revIDLastSave="0" documentId="13_ncr:1_{3D408E39-7FBB-404E-8863-E51274B090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注意" sheetId="17" r:id="rId1"/>
    <sheet name="所属コード" sheetId="18" r:id="rId2"/>
    <sheet name="データ" sheetId="15" r:id="rId3"/>
    <sheet name="Ａクラス" sheetId="6" r:id="rId4"/>
    <sheet name="Bクラス" sheetId="19" r:id="rId5"/>
    <sheet name="Cクラス" sheetId="21" r:id="rId6"/>
    <sheet name="　" sheetId="16" r:id="rId7"/>
    <sheet name="参加選手一覧" sheetId="14" state="hidden" r:id="rId8"/>
  </sheets>
  <definedNames>
    <definedName name="_xlnm._FilterDatabase" localSheetId="7" hidden="1">参加選手一覧!$A$5:$R$33</definedName>
    <definedName name="_xlnm.Print_Area" localSheetId="3">Ａクラス!$C$1:$AB$231</definedName>
    <definedName name="_xlnm.Print_Area" localSheetId="4">Bクラス!$A$1:$AB$231</definedName>
    <definedName name="_xlnm.Print_Area" localSheetId="5">Cクラス!$A$1:$AB$231</definedName>
    <definedName name="_xlnm.Print_Area" localSheetId="1">所属コード!$A$1:$D$124</definedName>
    <definedName name="Z_6A308C2C_EA08_4C75_989B_99EF4602104B_.wvu.Cols" localSheetId="3" hidden="1">Ａクラス!#REF!,Ａクラス!#REF!,Ａクラス!$S:$S</definedName>
    <definedName name="Z_6A308C2C_EA08_4C75_989B_99EF4602104B_.wvu.Cols" localSheetId="4" hidden="1">Bクラス!#REF!,Bクラス!#REF!,Bクラス!$S:$S</definedName>
    <definedName name="Z_6A308C2C_EA08_4C75_989B_99EF4602104B_.wvu.Cols" localSheetId="5" hidden="1">Cクラス!#REF!,Cクラス!#REF!,Cクラス!$S:$S</definedName>
    <definedName name="Z_6A308C2C_EA08_4C75_989B_99EF4602104B_.wvu.FilterData" localSheetId="7" hidden="1">参加選手一覧!$A$5:$R$33</definedName>
    <definedName name="Z_6A308C2C_EA08_4C75_989B_99EF4602104B_.wvu.PrintArea" localSheetId="3" hidden="1">Ａクラス!$B$1:$R$29</definedName>
    <definedName name="Z_6A308C2C_EA08_4C75_989B_99EF4602104B_.wvu.PrintArea" localSheetId="4" hidden="1">Bクラス!$B$1:$R$29</definedName>
    <definedName name="Z_6A308C2C_EA08_4C75_989B_99EF4602104B_.wvu.PrintArea" localSheetId="5" hidden="1">Cクラス!$B$1:$R$29</definedName>
    <definedName name="Z_6A308C2C_EA08_4C75_989B_99EF4602104B_.wvu.Rows" localSheetId="2" hidden="1">データ!#REF!</definedName>
  </definedNames>
  <calcPr calcId="191029"/>
  <customWorkbookViews>
    <customWorkbookView name="take - 個人用ビュー" guid="{6A308C2C-EA08-4C75-989B-99EF4602104B}" mergeInterval="0" personalView="1" maximized="1" xWindow="1" yWindow="1" windowWidth="1130" windowHeight="581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5" l="1"/>
  <c r="B3" i="15"/>
  <c r="M24" i="16"/>
  <c r="M336" i="16" l="1"/>
  <c r="M335" i="16"/>
  <c r="M334" i="16"/>
  <c r="M333" i="16"/>
  <c r="M332" i="16"/>
  <c r="M331" i="16"/>
  <c r="M330" i="16"/>
  <c r="M329" i="16"/>
  <c r="M328" i="16"/>
  <c r="M327" i="16"/>
  <c r="M326" i="16"/>
  <c r="M325" i="16"/>
  <c r="M324" i="16"/>
  <c r="M323" i="16"/>
  <c r="M322" i="16"/>
  <c r="M321" i="16"/>
  <c r="M320" i="16"/>
  <c r="M319" i="16"/>
  <c r="M318" i="16"/>
  <c r="M317" i="16"/>
  <c r="M316" i="16"/>
  <c r="M315" i="16"/>
  <c r="M314" i="16"/>
  <c r="M313" i="16"/>
  <c r="M312" i="16"/>
  <c r="M311" i="16"/>
  <c r="M310" i="16"/>
  <c r="M309" i="16"/>
  <c r="M308" i="16"/>
  <c r="M307" i="16"/>
  <c r="M306" i="16"/>
  <c r="M305" i="16"/>
  <c r="M304" i="16"/>
  <c r="M303" i="16"/>
  <c r="M302" i="16"/>
  <c r="M301" i="16"/>
  <c r="M300" i="16"/>
  <c r="M299" i="16"/>
  <c r="M298" i="16"/>
  <c r="M297" i="16"/>
  <c r="M296" i="16"/>
  <c r="M295" i="16"/>
  <c r="M294" i="16"/>
  <c r="M293" i="16"/>
  <c r="M292" i="16"/>
  <c r="M291" i="16"/>
  <c r="M290" i="16"/>
  <c r="M289" i="16"/>
  <c r="M288" i="16"/>
  <c r="M287" i="16"/>
  <c r="M286" i="16"/>
  <c r="M285" i="16"/>
  <c r="M284" i="16"/>
  <c r="M283" i="16"/>
  <c r="M282" i="16"/>
  <c r="M281" i="16"/>
  <c r="M280" i="16"/>
  <c r="M279" i="16"/>
  <c r="M278" i="16"/>
  <c r="M277" i="16"/>
  <c r="M276" i="16"/>
  <c r="M275" i="16"/>
  <c r="M274" i="16"/>
  <c r="M273" i="16"/>
  <c r="M272" i="16"/>
  <c r="M271" i="16"/>
  <c r="M270" i="16"/>
  <c r="M269" i="16"/>
  <c r="M268" i="16"/>
  <c r="M267" i="16"/>
  <c r="M266" i="16"/>
  <c r="M265" i="16"/>
  <c r="M264" i="16"/>
  <c r="M263" i="16"/>
  <c r="M262" i="16"/>
  <c r="M261" i="16"/>
  <c r="M260" i="16"/>
  <c r="M259" i="16"/>
  <c r="M258" i="16"/>
  <c r="M257" i="16"/>
  <c r="M256" i="16"/>
  <c r="M255" i="16"/>
  <c r="M254" i="16"/>
  <c r="M253" i="16"/>
  <c r="M252" i="16"/>
  <c r="M251" i="16"/>
  <c r="M250" i="16"/>
  <c r="M249" i="16"/>
  <c r="M248" i="16"/>
  <c r="M247" i="16"/>
  <c r="M246" i="16"/>
  <c r="M245" i="16"/>
  <c r="M244" i="16"/>
  <c r="M243" i="16"/>
  <c r="M242" i="16"/>
  <c r="M241" i="16"/>
  <c r="M240" i="16"/>
  <c r="M239" i="16"/>
  <c r="M238" i="16"/>
  <c r="M237" i="16"/>
  <c r="M236" i="16"/>
  <c r="M235" i="16"/>
  <c r="M234" i="16"/>
  <c r="M233" i="16"/>
  <c r="M232" i="16"/>
  <c r="M231" i="16"/>
  <c r="M230" i="16"/>
  <c r="M229" i="16"/>
  <c r="M228" i="16"/>
  <c r="M227" i="16"/>
  <c r="M226" i="16"/>
  <c r="M225" i="16"/>
  <c r="M224" i="16"/>
  <c r="M223" i="16"/>
  <c r="M222" i="16"/>
  <c r="M221" i="16"/>
  <c r="M220" i="16"/>
  <c r="M219" i="16"/>
  <c r="M218" i="16"/>
  <c r="M217" i="16"/>
  <c r="M216" i="16"/>
  <c r="M215" i="16"/>
  <c r="M214" i="16"/>
  <c r="M213" i="16"/>
  <c r="M212" i="16"/>
  <c r="M211" i="16"/>
  <c r="M210" i="16"/>
  <c r="M209" i="16"/>
  <c r="M208" i="16"/>
  <c r="M207" i="16"/>
  <c r="M206" i="16"/>
  <c r="M205" i="16"/>
  <c r="M204" i="16"/>
  <c r="M203" i="16"/>
  <c r="M202" i="16"/>
  <c r="M201" i="16"/>
  <c r="M200" i="16"/>
  <c r="M199" i="16"/>
  <c r="M198" i="16"/>
  <c r="M197" i="16"/>
  <c r="M196" i="16"/>
  <c r="M195" i="16"/>
  <c r="M194" i="16"/>
  <c r="M193" i="16"/>
  <c r="M192" i="16"/>
  <c r="M191" i="16"/>
  <c r="M190" i="16"/>
  <c r="M189" i="16"/>
  <c r="M188" i="16"/>
  <c r="M187" i="16"/>
  <c r="M186" i="16"/>
  <c r="M185" i="16"/>
  <c r="M184" i="16"/>
  <c r="M183" i="16"/>
  <c r="M182" i="16"/>
  <c r="M181" i="16"/>
  <c r="M180" i="16"/>
  <c r="M179" i="16"/>
  <c r="M178" i="16"/>
  <c r="M177" i="16"/>
  <c r="M176" i="16"/>
  <c r="M175" i="16"/>
  <c r="M174" i="16"/>
  <c r="M173" i="16"/>
  <c r="M172" i="16"/>
  <c r="M171" i="16"/>
  <c r="M170" i="16"/>
  <c r="M169" i="16"/>
  <c r="M168" i="16"/>
  <c r="M167" i="16"/>
  <c r="M166" i="16"/>
  <c r="M165" i="16"/>
  <c r="M164" i="16"/>
  <c r="M163" i="16"/>
  <c r="M162" i="16"/>
  <c r="M161" i="16"/>
  <c r="M160" i="16"/>
  <c r="M159" i="16"/>
  <c r="M158" i="16"/>
  <c r="M157" i="16"/>
  <c r="M156" i="16"/>
  <c r="M155" i="16"/>
  <c r="M154" i="16"/>
  <c r="M153" i="16"/>
  <c r="M152" i="16"/>
  <c r="M151" i="16"/>
  <c r="M150" i="16"/>
  <c r="M149" i="16"/>
  <c r="M148" i="16"/>
  <c r="M147" i="16"/>
  <c r="M146" i="16"/>
  <c r="M145" i="16"/>
  <c r="M144" i="16"/>
  <c r="M143" i="16"/>
  <c r="M142" i="16"/>
  <c r="M141" i="16"/>
  <c r="M140" i="16"/>
  <c r="M139" i="16"/>
  <c r="M138" i="16"/>
  <c r="M137" i="16"/>
  <c r="M136" i="16"/>
  <c r="M135" i="16"/>
  <c r="M134" i="16"/>
  <c r="M133" i="16"/>
  <c r="M132" i="16"/>
  <c r="M131" i="16"/>
  <c r="M130" i="16"/>
  <c r="M129" i="16"/>
  <c r="M128" i="16"/>
  <c r="M127" i="16"/>
  <c r="M126" i="16"/>
  <c r="M125" i="16"/>
  <c r="M124" i="16"/>
  <c r="M123" i="16"/>
  <c r="M122" i="16"/>
  <c r="M121" i="16"/>
  <c r="M120" i="16"/>
  <c r="M119" i="16"/>
  <c r="M118" i="16"/>
  <c r="M117" i="16"/>
  <c r="M116" i="16"/>
  <c r="M115" i="16"/>
  <c r="M114" i="16"/>
  <c r="M113" i="16"/>
  <c r="M112" i="16"/>
  <c r="M111" i="16"/>
  <c r="M110" i="16"/>
  <c r="M109" i="16"/>
  <c r="M108" i="16"/>
  <c r="M107" i="16"/>
  <c r="M106" i="16"/>
  <c r="M105" i="16"/>
  <c r="M104" i="16"/>
  <c r="M103" i="16"/>
  <c r="M102" i="16"/>
  <c r="M101" i="16"/>
  <c r="M100" i="16"/>
  <c r="M99" i="16"/>
  <c r="M98" i="16"/>
  <c r="M97" i="16"/>
  <c r="M96" i="16"/>
  <c r="M95" i="16"/>
  <c r="M94" i="16"/>
  <c r="M93" i="16"/>
  <c r="M92" i="16"/>
  <c r="M91" i="16"/>
  <c r="M90" i="16"/>
  <c r="M89" i="16"/>
  <c r="M88" i="16"/>
  <c r="M87" i="16"/>
  <c r="M86" i="16"/>
  <c r="M85" i="16"/>
  <c r="M84" i="16"/>
  <c r="M83" i="16"/>
  <c r="M82" i="16"/>
  <c r="M81" i="16"/>
  <c r="M80" i="16"/>
  <c r="M79" i="16"/>
  <c r="M78" i="16"/>
  <c r="M77" i="16"/>
  <c r="M76" i="16"/>
  <c r="M75" i="16"/>
  <c r="M74" i="16"/>
  <c r="M73" i="16"/>
  <c r="M72" i="16"/>
  <c r="M71" i="16"/>
  <c r="M70" i="16"/>
  <c r="M69" i="16"/>
  <c r="M68" i="16"/>
  <c r="M67" i="16"/>
  <c r="M66" i="16"/>
  <c r="M65" i="16"/>
  <c r="M64" i="16"/>
  <c r="M63" i="16"/>
  <c r="M62" i="16"/>
  <c r="M61" i="16"/>
  <c r="M60" i="16"/>
  <c r="M59" i="16"/>
  <c r="M58" i="16"/>
  <c r="M5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G7" i="16"/>
  <c r="S6" i="21"/>
  <c r="P6" i="21"/>
  <c r="S6" i="19"/>
  <c r="C11" i="15" s="1"/>
  <c r="P6" i="19"/>
  <c r="B11" i="15" s="1"/>
  <c r="S6" i="6"/>
  <c r="P6" i="6"/>
  <c r="C7" i="16"/>
  <c r="D7" i="16"/>
  <c r="C8" i="16"/>
  <c r="D8" i="16"/>
  <c r="A3" i="16"/>
  <c r="I336" i="16"/>
  <c r="G336" i="16"/>
  <c r="F336" i="16"/>
  <c r="D336" i="16"/>
  <c r="C336" i="16"/>
  <c r="I335" i="16"/>
  <c r="G335" i="16"/>
  <c r="F335" i="16"/>
  <c r="D335" i="16"/>
  <c r="C335" i="16"/>
  <c r="I334" i="16"/>
  <c r="G334" i="16"/>
  <c r="F334" i="16"/>
  <c r="D334" i="16"/>
  <c r="C334" i="16"/>
  <c r="I333" i="16"/>
  <c r="G333" i="16"/>
  <c r="F333" i="16"/>
  <c r="D333" i="16"/>
  <c r="C333" i="16"/>
  <c r="I332" i="16"/>
  <c r="G332" i="16"/>
  <c r="F332" i="16"/>
  <c r="D332" i="16"/>
  <c r="C332" i="16"/>
  <c r="I331" i="16"/>
  <c r="G331" i="16"/>
  <c r="F331" i="16"/>
  <c r="D331" i="16"/>
  <c r="C331" i="16"/>
  <c r="I330" i="16"/>
  <c r="G330" i="16"/>
  <c r="F330" i="16"/>
  <c r="D330" i="16"/>
  <c r="C330" i="16"/>
  <c r="I329" i="16"/>
  <c r="G329" i="16"/>
  <c r="F329" i="16"/>
  <c r="D329" i="16"/>
  <c r="C329" i="16"/>
  <c r="I328" i="16"/>
  <c r="G328" i="16"/>
  <c r="F328" i="16"/>
  <c r="D328" i="16"/>
  <c r="C328" i="16"/>
  <c r="I327" i="16"/>
  <c r="G327" i="16"/>
  <c r="F327" i="16"/>
  <c r="D327" i="16"/>
  <c r="C327" i="16"/>
  <c r="I326" i="16"/>
  <c r="G326" i="16"/>
  <c r="F326" i="16"/>
  <c r="D326" i="16"/>
  <c r="C326" i="16"/>
  <c r="I325" i="16"/>
  <c r="G325" i="16"/>
  <c r="F325" i="16"/>
  <c r="D325" i="16"/>
  <c r="C325" i="16"/>
  <c r="I324" i="16"/>
  <c r="G324" i="16"/>
  <c r="F324" i="16"/>
  <c r="D324" i="16"/>
  <c r="C324" i="16"/>
  <c r="I323" i="16"/>
  <c r="G323" i="16"/>
  <c r="F323" i="16"/>
  <c r="D323" i="16"/>
  <c r="C323" i="16"/>
  <c r="I322" i="16"/>
  <c r="G322" i="16"/>
  <c r="F322" i="16"/>
  <c r="D322" i="16"/>
  <c r="C322" i="16"/>
  <c r="I321" i="16"/>
  <c r="G321" i="16"/>
  <c r="F321" i="16"/>
  <c r="D321" i="16"/>
  <c r="C321" i="16"/>
  <c r="I320" i="16"/>
  <c r="G320" i="16"/>
  <c r="F320" i="16"/>
  <c r="D320" i="16"/>
  <c r="C320" i="16"/>
  <c r="I319" i="16"/>
  <c r="G319" i="16"/>
  <c r="F319" i="16"/>
  <c r="D319" i="16"/>
  <c r="C319" i="16"/>
  <c r="I318" i="16"/>
  <c r="G318" i="16"/>
  <c r="F318" i="16"/>
  <c r="D318" i="16"/>
  <c r="C318" i="16"/>
  <c r="I317" i="16"/>
  <c r="G317" i="16"/>
  <c r="F317" i="16"/>
  <c r="D317" i="16"/>
  <c r="C317" i="16"/>
  <c r="I316" i="16"/>
  <c r="G316" i="16"/>
  <c r="F316" i="16"/>
  <c r="D316" i="16"/>
  <c r="C316" i="16"/>
  <c r="I315" i="16"/>
  <c r="G315" i="16"/>
  <c r="F315" i="16"/>
  <c r="D315" i="16"/>
  <c r="C315" i="16"/>
  <c r="I314" i="16"/>
  <c r="G314" i="16"/>
  <c r="F314" i="16"/>
  <c r="D314" i="16"/>
  <c r="C314" i="16"/>
  <c r="I313" i="16"/>
  <c r="G313" i="16"/>
  <c r="F313" i="16"/>
  <c r="D313" i="16"/>
  <c r="C313" i="16"/>
  <c r="I312" i="16"/>
  <c r="G312" i="16"/>
  <c r="F312" i="16"/>
  <c r="D312" i="16"/>
  <c r="C312" i="16"/>
  <c r="I311" i="16"/>
  <c r="G311" i="16"/>
  <c r="F311" i="16"/>
  <c r="D311" i="16"/>
  <c r="C311" i="16"/>
  <c r="I310" i="16"/>
  <c r="G310" i="16"/>
  <c r="F310" i="16"/>
  <c r="D310" i="16"/>
  <c r="C310" i="16"/>
  <c r="I309" i="16"/>
  <c r="G309" i="16"/>
  <c r="F309" i="16"/>
  <c r="D309" i="16"/>
  <c r="C309" i="16"/>
  <c r="I308" i="16"/>
  <c r="G308" i="16"/>
  <c r="F308" i="16"/>
  <c r="D308" i="16"/>
  <c r="C308" i="16"/>
  <c r="I307" i="16"/>
  <c r="G307" i="16"/>
  <c r="F307" i="16"/>
  <c r="D307" i="16"/>
  <c r="C307" i="16"/>
  <c r="I306" i="16"/>
  <c r="G306" i="16"/>
  <c r="F306" i="16"/>
  <c r="D306" i="16"/>
  <c r="C306" i="16"/>
  <c r="I305" i="16"/>
  <c r="G305" i="16"/>
  <c r="F305" i="16"/>
  <c r="D305" i="16"/>
  <c r="C305" i="16"/>
  <c r="I304" i="16"/>
  <c r="G304" i="16"/>
  <c r="F304" i="16"/>
  <c r="D304" i="16"/>
  <c r="C304" i="16"/>
  <c r="I303" i="16"/>
  <c r="G303" i="16"/>
  <c r="F303" i="16"/>
  <c r="D303" i="16"/>
  <c r="C303" i="16"/>
  <c r="I302" i="16"/>
  <c r="G302" i="16"/>
  <c r="F302" i="16"/>
  <c r="D302" i="16"/>
  <c r="C302" i="16"/>
  <c r="I301" i="16"/>
  <c r="G301" i="16"/>
  <c r="F301" i="16"/>
  <c r="D301" i="16"/>
  <c r="C301" i="16"/>
  <c r="I300" i="16"/>
  <c r="G300" i="16"/>
  <c r="F300" i="16"/>
  <c r="D300" i="16"/>
  <c r="C300" i="16"/>
  <c r="I299" i="16"/>
  <c r="G299" i="16"/>
  <c r="F299" i="16"/>
  <c r="D299" i="16"/>
  <c r="C299" i="16"/>
  <c r="I298" i="16"/>
  <c r="G298" i="16"/>
  <c r="F298" i="16"/>
  <c r="D298" i="16"/>
  <c r="C298" i="16"/>
  <c r="I297" i="16"/>
  <c r="G297" i="16"/>
  <c r="F297" i="16"/>
  <c r="D297" i="16"/>
  <c r="C297" i="16"/>
  <c r="I296" i="16"/>
  <c r="G296" i="16"/>
  <c r="F296" i="16"/>
  <c r="D296" i="16"/>
  <c r="C296" i="16"/>
  <c r="I295" i="16"/>
  <c r="G295" i="16"/>
  <c r="F295" i="16"/>
  <c r="D295" i="16"/>
  <c r="C295" i="16"/>
  <c r="I294" i="16"/>
  <c r="G294" i="16"/>
  <c r="F294" i="16"/>
  <c r="D294" i="16"/>
  <c r="C294" i="16"/>
  <c r="I293" i="16"/>
  <c r="G293" i="16"/>
  <c r="F293" i="16"/>
  <c r="D293" i="16"/>
  <c r="C293" i="16"/>
  <c r="I292" i="16"/>
  <c r="G292" i="16"/>
  <c r="F292" i="16"/>
  <c r="D292" i="16"/>
  <c r="C292" i="16"/>
  <c r="I291" i="16"/>
  <c r="G291" i="16"/>
  <c r="F291" i="16"/>
  <c r="D291" i="16"/>
  <c r="C291" i="16"/>
  <c r="I290" i="16"/>
  <c r="G290" i="16"/>
  <c r="F290" i="16"/>
  <c r="D290" i="16"/>
  <c r="C290" i="16"/>
  <c r="I289" i="16"/>
  <c r="G289" i="16"/>
  <c r="F289" i="16"/>
  <c r="D289" i="16"/>
  <c r="C289" i="16"/>
  <c r="I288" i="16"/>
  <c r="G288" i="16"/>
  <c r="F288" i="16"/>
  <c r="D288" i="16"/>
  <c r="C288" i="16"/>
  <c r="I287" i="16"/>
  <c r="G287" i="16"/>
  <c r="F287" i="16"/>
  <c r="D287" i="16"/>
  <c r="C287" i="16"/>
  <c r="I286" i="16"/>
  <c r="G286" i="16"/>
  <c r="F286" i="16"/>
  <c r="D286" i="16"/>
  <c r="C286" i="16"/>
  <c r="I285" i="16"/>
  <c r="G285" i="16"/>
  <c r="F285" i="16"/>
  <c r="D285" i="16"/>
  <c r="C285" i="16"/>
  <c r="I284" i="16"/>
  <c r="G284" i="16"/>
  <c r="F284" i="16"/>
  <c r="D284" i="16"/>
  <c r="C284" i="16"/>
  <c r="I283" i="16"/>
  <c r="G283" i="16"/>
  <c r="F283" i="16"/>
  <c r="D283" i="16"/>
  <c r="C283" i="16"/>
  <c r="I282" i="16"/>
  <c r="G282" i="16"/>
  <c r="F282" i="16"/>
  <c r="D282" i="16"/>
  <c r="C282" i="16"/>
  <c r="I281" i="16"/>
  <c r="G281" i="16"/>
  <c r="F281" i="16"/>
  <c r="D281" i="16"/>
  <c r="C281" i="16"/>
  <c r="I280" i="16"/>
  <c r="G280" i="16"/>
  <c r="F280" i="16"/>
  <c r="D280" i="16"/>
  <c r="C280" i="16"/>
  <c r="I279" i="16"/>
  <c r="G279" i="16"/>
  <c r="F279" i="16"/>
  <c r="D279" i="16"/>
  <c r="C279" i="16"/>
  <c r="I278" i="16"/>
  <c r="G278" i="16"/>
  <c r="F278" i="16"/>
  <c r="D278" i="16"/>
  <c r="C278" i="16"/>
  <c r="I277" i="16"/>
  <c r="G277" i="16"/>
  <c r="F277" i="16"/>
  <c r="D277" i="16"/>
  <c r="C277" i="16"/>
  <c r="I276" i="16"/>
  <c r="G276" i="16"/>
  <c r="F276" i="16"/>
  <c r="D276" i="16"/>
  <c r="C276" i="16"/>
  <c r="I275" i="16"/>
  <c r="G275" i="16"/>
  <c r="F275" i="16"/>
  <c r="D275" i="16"/>
  <c r="C275" i="16"/>
  <c r="I274" i="16"/>
  <c r="G274" i="16"/>
  <c r="F274" i="16"/>
  <c r="D274" i="16"/>
  <c r="C274" i="16"/>
  <c r="I273" i="16"/>
  <c r="G273" i="16"/>
  <c r="F273" i="16"/>
  <c r="D273" i="16"/>
  <c r="C273" i="16"/>
  <c r="I272" i="16"/>
  <c r="G272" i="16"/>
  <c r="F272" i="16"/>
  <c r="D272" i="16"/>
  <c r="C272" i="16"/>
  <c r="I271" i="16"/>
  <c r="G271" i="16"/>
  <c r="F271" i="16"/>
  <c r="D271" i="16"/>
  <c r="C271" i="16"/>
  <c r="I270" i="16"/>
  <c r="G270" i="16"/>
  <c r="F270" i="16"/>
  <c r="D270" i="16"/>
  <c r="C270" i="16"/>
  <c r="I269" i="16"/>
  <c r="G269" i="16"/>
  <c r="F269" i="16"/>
  <c r="D269" i="16"/>
  <c r="C269" i="16"/>
  <c r="I268" i="16"/>
  <c r="G268" i="16"/>
  <c r="F268" i="16"/>
  <c r="D268" i="16"/>
  <c r="C268" i="16"/>
  <c r="I267" i="16"/>
  <c r="G267" i="16"/>
  <c r="F267" i="16"/>
  <c r="D267" i="16"/>
  <c r="C267" i="16"/>
  <c r="I266" i="16"/>
  <c r="G266" i="16"/>
  <c r="F266" i="16"/>
  <c r="D266" i="16"/>
  <c r="C266" i="16"/>
  <c r="I265" i="16"/>
  <c r="G265" i="16"/>
  <c r="F265" i="16"/>
  <c r="D265" i="16"/>
  <c r="C265" i="16"/>
  <c r="I264" i="16"/>
  <c r="G264" i="16"/>
  <c r="F264" i="16"/>
  <c r="D264" i="16"/>
  <c r="C264" i="16"/>
  <c r="I263" i="16"/>
  <c r="G263" i="16"/>
  <c r="F263" i="16"/>
  <c r="D263" i="16"/>
  <c r="C263" i="16"/>
  <c r="I262" i="16"/>
  <c r="G262" i="16"/>
  <c r="F262" i="16"/>
  <c r="D262" i="16"/>
  <c r="C262" i="16"/>
  <c r="I261" i="16"/>
  <c r="G261" i="16"/>
  <c r="F261" i="16"/>
  <c r="D261" i="16"/>
  <c r="C261" i="16"/>
  <c r="I260" i="16"/>
  <c r="G260" i="16"/>
  <c r="F260" i="16"/>
  <c r="D260" i="16"/>
  <c r="C260" i="16"/>
  <c r="I259" i="16"/>
  <c r="G259" i="16"/>
  <c r="F259" i="16"/>
  <c r="D259" i="16"/>
  <c r="C259" i="16"/>
  <c r="I258" i="16"/>
  <c r="G258" i="16"/>
  <c r="F258" i="16"/>
  <c r="D258" i="16"/>
  <c r="C258" i="16"/>
  <c r="I257" i="16"/>
  <c r="G257" i="16"/>
  <c r="F257" i="16"/>
  <c r="D257" i="16"/>
  <c r="C257" i="16"/>
  <c r="I256" i="16"/>
  <c r="G256" i="16"/>
  <c r="F256" i="16"/>
  <c r="D256" i="16"/>
  <c r="C256" i="16"/>
  <c r="I255" i="16"/>
  <c r="G255" i="16"/>
  <c r="F255" i="16"/>
  <c r="D255" i="16"/>
  <c r="C255" i="16"/>
  <c r="I254" i="16"/>
  <c r="G254" i="16"/>
  <c r="F254" i="16"/>
  <c r="D254" i="16"/>
  <c r="C254" i="16"/>
  <c r="I253" i="16"/>
  <c r="G253" i="16"/>
  <c r="F253" i="16"/>
  <c r="D253" i="16"/>
  <c r="C253" i="16"/>
  <c r="I252" i="16"/>
  <c r="G252" i="16"/>
  <c r="F252" i="16"/>
  <c r="D252" i="16"/>
  <c r="C252" i="16"/>
  <c r="I251" i="16"/>
  <c r="G251" i="16"/>
  <c r="F251" i="16"/>
  <c r="D251" i="16"/>
  <c r="C251" i="16"/>
  <c r="I250" i="16"/>
  <c r="G250" i="16"/>
  <c r="F250" i="16"/>
  <c r="D250" i="16"/>
  <c r="C250" i="16"/>
  <c r="I249" i="16"/>
  <c r="G249" i="16"/>
  <c r="F249" i="16"/>
  <c r="D249" i="16"/>
  <c r="C249" i="16"/>
  <c r="I248" i="16"/>
  <c r="G248" i="16"/>
  <c r="F248" i="16"/>
  <c r="D248" i="16"/>
  <c r="C248" i="16"/>
  <c r="I247" i="16"/>
  <c r="G247" i="16"/>
  <c r="F247" i="16"/>
  <c r="D247" i="16"/>
  <c r="C247" i="16"/>
  <c r="I246" i="16"/>
  <c r="G246" i="16"/>
  <c r="F246" i="16"/>
  <c r="D246" i="16"/>
  <c r="C246" i="16"/>
  <c r="I245" i="16"/>
  <c r="G245" i="16"/>
  <c r="F245" i="16"/>
  <c r="D245" i="16"/>
  <c r="C245" i="16"/>
  <c r="I244" i="16"/>
  <c r="G244" i="16"/>
  <c r="F244" i="16"/>
  <c r="D244" i="16"/>
  <c r="C244" i="16"/>
  <c r="I243" i="16"/>
  <c r="G243" i="16"/>
  <c r="F243" i="16"/>
  <c r="D243" i="16"/>
  <c r="C243" i="16"/>
  <c r="I242" i="16"/>
  <c r="G242" i="16"/>
  <c r="F242" i="16"/>
  <c r="D242" i="16"/>
  <c r="C242" i="16"/>
  <c r="I241" i="16"/>
  <c r="G241" i="16"/>
  <c r="F241" i="16"/>
  <c r="D241" i="16"/>
  <c r="C241" i="16"/>
  <c r="I240" i="16"/>
  <c r="G240" i="16"/>
  <c r="F240" i="16"/>
  <c r="D240" i="16"/>
  <c r="C240" i="16"/>
  <c r="I239" i="16"/>
  <c r="G239" i="16"/>
  <c r="F239" i="16"/>
  <c r="D239" i="16"/>
  <c r="C239" i="16"/>
  <c r="I238" i="16"/>
  <c r="G238" i="16"/>
  <c r="F238" i="16"/>
  <c r="D238" i="16"/>
  <c r="C238" i="16"/>
  <c r="I237" i="16"/>
  <c r="G237" i="16"/>
  <c r="F237" i="16"/>
  <c r="D237" i="16"/>
  <c r="C237" i="16"/>
  <c r="I236" i="16"/>
  <c r="G236" i="16"/>
  <c r="F236" i="16"/>
  <c r="D236" i="16"/>
  <c r="C236" i="16"/>
  <c r="I235" i="16"/>
  <c r="G235" i="16"/>
  <c r="F235" i="16"/>
  <c r="D235" i="16"/>
  <c r="C235" i="16"/>
  <c r="I234" i="16"/>
  <c r="G234" i="16"/>
  <c r="F234" i="16"/>
  <c r="D234" i="16"/>
  <c r="C234" i="16"/>
  <c r="I233" i="16"/>
  <c r="G233" i="16"/>
  <c r="F233" i="16"/>
  <c r="D233" i="16"/>
  <c r="C233" i="16"/>
  <c r="I232" i="16"/>
  <c r="G232" i="16"/>
  <c r="F232" i="16"/>
  <c r="D232" i="16"/>
  <c r="C232" i="16"/>
  <c r="I231" i="16"/>
  <c r="G231" i="16"/>
  <c r="F231" i="16"/>
  <c r="D231" i="16"/>
  <c r="C231" i="16"/>
  <c r="I230" i="16"/>
  <c r="G230" i="16"/>
  <c r="F230" i="16"/>
  <c r="D230" i="16"/>
  <c r="C230" i="16"/>
  <c r="I229" i="16"/>
  <c r="G229" i="16"/>
  <c r="F229" i="16"/>
  <c r="D229" i="16"/>
  <c r="C229" i="16"/>
  <c r="I228" i="16"/>
  <c r="G228" i="16"/>
  <c r="F228" i="16"/>
  <c r="D228" i="16"/>
  <c r="C228" i="16"/>
  <c r="I227" i="16"/>
  <c r="G227" i="16"/>
  <c r="F227" i="16"/>
  <c r="D227" i="16"/>
  <c r="C227" i="16"/>
  <c r="C12" i="15"/>
  <c r="R4" i="21"/>
  <c r="S4" i="21" s="1"/>
  <c r="E12" i="15" s="1"/>
  <c r="F4" i="21"/>
  <c r="Q2" i="21"/>
  <c r="I226" i="16"/>
  <c r="G226" i="16"/>
  <c r="F226" i="16"/>
  <c r="D226" i="16"/>
  <c r="C226" i="16"/>
  <c r="I225" i="16"/>
  <c r="G225" i="16"/>
  <c r="F225" i="16"/>
  <c r="D225" i="16"/>
  <c r="C225" i="16"/>
  <c r="I224" i="16"/>
  <c r="G224" i="16"/>
  <c r="F224" i="16"/>
  <c r="D224" i="16"/>
  <c r="C224" i="16"/>
  <c r="I223" i="16"/>
  <c r="G223" i="16"/>
  <c r="F223" i="16"/>
  <c r="D223" i="16"/>
  <c r="C223" i="16"/>
  <c r="I222" i="16"/>
  <c r="G222" i="16"/>
  <c r="F222" i="16"/>
  <c r="D222" i="16"/>
  <c r="C222" i="16"/>
  <c r="I221" i="16"/>
  <c r="G221" i="16"/>
  <c r="F221" i="16"/>
  <c r="D221" i="16"/>
  <c r="C221" i="16"/>
  <c r="I220" i="16"/>
  <c r="G220" i="16"/>
  <c r="F220" i="16"/>
  <c r="D220" i="16"/>
  <c r="C220" i="16"/>
  <c r="I219" i="16"/>
  <c r="G219" i="16"/>
  <c r="F219" i="16"/>
  <c r="D219" i="16"/>
  <c r="C219" i="16"/>
  <c r="I218" i="16"/>
  <c r="G218" i="16"/>
  <c r="F218" i="16"/>
  <c r="D218" i="16"/>
  <c r="C218" i="16"/>
  <c r="I217" i="16"/>
  <c r="G217" i="16"/>
  <c r="F217" i="16"/>
  <c r="D217" i="16"/>
  <c r="C217" i="16"/>
  <c r="I216" i="16"/>
  <c r="G216" i="16"/>
  <c r="F216" i="16"/>
  <c r="D216" i="16"/>
  <c r="C216" i="16"/>
  <c r="I215" i="16"/>
  <c r="G215" i="16"/>
  <c r="F215" i="16"/>
  <c r="D215" i="16"/>
  <c r="C215" i="16"/>
  <c r="I214" i="16"/>
  <c r="G214" i="16"/>
  <c r="F214" i="16"/>
  <c r="D214" i="16"/>
  <c r="C214" i="16"/>
  <c r="I213" i="16"/>
  <c r="G213" i="16"/>
  <c r="F213" i="16"/>
  <c r="D213" i="16"/>
  <c r="C213" i="16"/>
  <c r="I212" i="16"/>
  <c r="G212" i="16"/>
  <c r="F212" i="16"/>
  <c r="D212" i="16"/>
  <c r="C212" i="16"/>
  <c r="I211" i="16"/>
  <c r="G211" i="16"/>
  <c r="F211" i="16"/>
  <c r="D211" i="16"/>
  <c r="C211" i="16"/>
  <c r="I210" i="16"/>
  <c r="G210" i="16"/>
  <c r="F210" i="16"/>
  <c r="D210" i="16"/>
  <c r="C210" i="16"/>
  <c r="I209" i="16"/>
  <c r="G209" i="16"/>
  <c r="F209" i="16"/>
  <c r="D209" i="16"/>
  <c r="C209" i="16"/>
  <c r="I208" i="16"/>
  <c r="G208" i="16"/>
  <c r="F208" i="16"/>
  <c r="D208" i="16"/>
  <c r="C208" i="16"/>
  <c r="I207" i="16"/>
  <c r="G207" i="16"/>
  <c r="F207" i="16"/>
  <c r="D207" i="16"/>
  <c r="C207" i="16"/>
  <c r="I206" i="16"/>
  <c r="G206" i="16"/>
  <c r="F206" i="16"/>
  <c r="D206" i="16"/>
  <c r="C206" i="16"/>
  <c r="I205" i="16"/>
  <c r="G205" i="16"/>
  <c r="F205" i="16"/>
  <c r="D205" i="16"/>
  <c r="C205" i="16"/>
  <c r="I204" i="16"/>
  <c r="G204" i="16"/>
  <c r="F204" i="16"/>
  <c r="D204" i="16"/>
  <c r="C204" i="16"/>
  <c r="I203" i="16"/>
  <c r="G203" i="16"/>
  <c r="F203" i="16"/>
  <c r="D203" i="16"/>
  <c r="C203" i="16"/>
  <c r="I202" i="16"/>
  <c r="G202" i="16"/>
  <c r="F202" i="16"/>
  <c r="D202" i="16"/>
  <c r="C202" i="16"/>
  <c r="I201" i="16"/>
  <c r="G201" i="16"/>
  <c r="F201" i="16"/>
  <c r="D201" i="16"/>
  <c r="C201" i="16"/>
  <c r="I200" i="16"/>
  <c r="G200" i="16"/>
  <c r="F200" i="16"/>
  <c r="D200" i="16"/>
  <c r="C200" i="16"/>
  <c r="I199" i="16"/>
  <c r="G199" i="16"/>
  <c r="F199" i="16"/>
  <c r="D199" i="16"/>
  <c r="C199" i="16"/>
  <c r="I198" i="16"/>
  <c r="G198" i="16"/>
  <c r="F198" i="16"/>
  <c r="D198" i="16"/>
  <c r="C198" i="16"/>
  <c r="I197" i="16"/>
  <c r="G197" i="16"/>
  <c r="F197" i="16"/>
  <c r="D197" i="16"/>
  <c r="C197" i="16"/>
  <c r="I196" i="16"/>
  <c r="G196" i="16"/>
  <c r="F196" i="16"/>
  <c r="D196" i="16"/>
  <c r="C196" i="16"/>
  <c r="I195" i="16"/>
  <c r="G195" i="16"/>
  <c r="F195" i="16"/>
  <c r="D195" i="16"/>
  <c r="C195" i="16"/>
  <c r="I194" i="16"/>
  <c r="G194" i="16"/>
  <c r="F194" i="16"/>
  <c r="D194" i="16"/>
  <c r="C194" i="16"/>
  <c r="I193" i="16"/>
  <c r="G193" i="16"/>
  <c r="F193" i="16"/>
  <c r="D193" i="16"/>
  <c r="C193" i="16"/>
  <c r="I192" i="16"/>
  <c r="G192" i="16"/>
  <c r="F192" i="16"/>
  <c r="D192" i="16"/>
  <c r="C192" i="16"/>
  <c r="I191" i="16"/>
  <c r="G191" i="16"/>
  <c r="F191" i="16"/>
  <c r="D191" i="16"/>
  <c r="C191" i="16"/>
  <c r="I190" i="16"/>
  <c r="G190" i="16"/>
  <c r="F190" i="16"/>
  <c r="D190" i="16"/>
  <c r="C190" i="16"/>
  <c r="I189" i="16"/>
  <c r="G189" i="16"/>
  <c r="F189" i="16"/>
  <c r="D189" i="16"/>
  <c r="C189" i="16"/>
  <c r="I188" i="16"/>
  <c r="G188" i="16"/>
  <c r="F188" i="16"/>
  <c r="D188" i="16"/>
  <c r="C188" i="16"/>
  <c r="I187" i="16"/>
  <c r="G187" i="16"/>
  <c r="F187" i="16"/>
  <c r="D187" i="16"/>
  <c r="C187" i="16"/>
  <c r="I186" i="16"/>
  <c r="G186" i="16"/>
  <c r="F186" i="16"/>
  <c r="D186" i="16"/>
  <c r="C186" i="16"/>
  <c r="I185" i="16"/>
  <c r="G185" i="16"/>
  <c r="F185" i="16"/>
  <c r="D185" i="16"/>
  <c r="C185" i="16"/>
  <c r="I184" i="16"/>
  <c r="G184" i="16"/>
  <c r="F184" i="16"/>
  <c r="D184" i="16"/>
  <c r="C184" i="16"/>
  <c r="I183" i="16"/>
  <c r="G183" i="16"/>
  <c r="F183" i="16"/>
  <c r="D183" i="16"/>
  <c r="C183" i="16"/>
  <c r="I182" i="16"/>
  <c r="G182" i="16"/>
  <c r="F182" i="16"/>
  <c r="D182" i="16"/>
  <c r="C182" i="16"/>
  <c r="I181" i="16"/>
  <c r="G181" i="16"/>
  <c r="F181" i="16"/>
  <c r="D181" i="16"/>
  <c r="C181" i="16"/>
  <c r="I180" i="16"/>
  <c r="G180" i="16"/>
  <c r="F180" i="16"/>
  <c r="D180" i="16"/>
  <c r="C180" i="16"/>
  <c r="I179" i="16"/>
  <c r="G179" i="16"/>
  <c r="F179" i="16"/>
  <c r="D179" i="16"/>
  <c r="C179" i="16"/>
  <c r="I178" i="16"/>
  <c r="G178" i="16"/>
  <c r="F178" i="16"/>
  <c r="D178" i="16"/>
  <c r="C178" i="16"/>
  <c r="I177" i="16"/>
  <c r="G177" i="16"/>
  <c r="F177" i="16"/>
  <c r="D177" i="16"/>
  <c r="C177" i="16"/>
  <c r="I176" i="16"/>
  <c r="G176" i="16"/>
  <c r="F176" i="16"/>
  <c r="D176" i="16"/>
  <c r="C176" i="16"/>
  <c r="I175" i="16"/>
  <c r="G175" i="16"/>
  <c r="F175" i="16"/>
  <c r="D175" i="16"/>
  <c r="C175" i="16"/>
  <c r="I174" i="16"/>
  <c r="G174" i="16"/>
  <c r="F174" i="16"/>
  <c r="D174" i="16"/>
  <c r="C174" i="16"/>
  <c r="I173" i="16"/>
  <c r="G173" i="16"/>
  <c r="F173" i="16"/>
  <c r="D173" i="16"/>
  <c r="C173" i="16"/>
  <c r="I172" i="16"/>
  <c r="G172" i="16"/>
  <c r="F172" i="16"/>
  <c r="D172" i="16"/>
  <c r="C172" i="16"/>
  <c r="I171" i="16"/>
  <c r="G171" i="16"/>
  <c r="F171" i="16"/>
  <c r="D171" i="16"/>
  <c r="C171" i="16"/>
  <c r="I170" i="16"/>
  <c r="G170" i="16"/>
  <c r="F170" i="16"/>
  <c r="D170" i="16"/>
  <c r="C170" i="16"/>
  <c r="I169" i="16"/>
  <c r="G169" i="16"/>
  <c r="F169" i="16"/>
  <c r="D169" i="16"/>
  <c r="C169" i="16"/>
  <c r="I168" i="16"/>
  <c r="G168" i="16"/>
  <c r="F168" i="16"/>
  <c r="D168" i="16"/>
  <c r="C168" i="16"/>
  <c r="I167" i="16"/>
  <c r="G167" i="16"/>
  <c r="F167" i="16"/>
  <c r="D167" i="16"/>
  <c r="C167" i="16"/>
  <c r="I166" i="16"/>
  <c r="G166" i="16"/>
  <c r="F166" i="16"/>
  <c r="D166" i="16"/>
  <c r="C166" i="16"/>
  <c r="I165" i="16"/>
  <c r="G165" i="16"/>
  <c r="F165" i="16"/>
  <c r="D165" i="16"/>
  <c r="C165" i="16"/>
  <c r="I164" i="16"/>
  <c r="G164" i="16"/>
  <c r="F164" i="16"/>
  <c r="D164" i="16"/>
  <c r="C164" i="16"/>
  <c r="I163" i="16"/>
  <c r="G163" i="16"/>
  <c r="F163" i="16"/>
  <c r="D163" i="16"/>
  <c r="C163" i="16"/>
  <c r="I162" i="16"/>
  <c r="G162" i="16"/>
  <c r="F162" i="16"/>
  <c r="D162" i="16"/>
  <c r="C162" i="16"/>
  <c r="I161" i="16"/>
  <c r="G161" i="16"/>
  <c r="F161" i="16"/>
  <c r="D161" i="16"/>
  <c r="C161" i="16"/>
  <c r="I160" i="16"/>
  <c r="G160" i="16"/>
  <c r="F160" i="16"/>
  <c r="D160" i="16"/>
  <c r="C160" i="16"/>
  <c r="I159" i="16"/>
  <c r="G159" i="16"/>
  <c r="F159" i="16"/>
  <c r="D159" i="16"/>
  <c r="C159" i="16"/>
  <c r="I158" i="16"/>
  <c r="G158" i="16"/>
  <c r="F158" i="16"/>
  <c r="D158" i="16"/>
  <c r="C158" i="16"/>
  <c r="I157" i="16"/>
  <c r="G157" i="16"/>
  <c r="F157" i="16"/>
  <c r="D157" i="16"/>
  <c r="C157" i="16"/>
  <c r="I156" i="16"/>
  <c r="G156" i="16"/>
  <c r="F156" i="16"/>
  <c r="D156" i="16"/>
  <c r="C156" i="16"/>
  <c r="I155" i="16"/>
  <c r="G155" i="16"/>
  <c r="F155" i="16"/>
  <c r="D155" i="16"/>
  <c r="C155" i="16"/>
  <c r="I154" i="16"/>
  <c r="G154" i="16"/>
  <c r="F154" i="16"/>
  <c r="D154" i="16"/>
  <c r="C154" i="16"/>
  <c r="I153" i="16"/>
  <c r="G153" i="16"/>
  <c r="F153" i="16"/>
  <c r="D153" i="16"/>
  <c r="C153" i="16"/>
  <c r="I152" i="16"/>
  <c r="G152" i="16"/>
  <c r="F152" i="16"/>
  <c r="D152" i="16"/>
  <c r="C152" i="16"/>
  <c r="I151" i="16"/>
  <c r="G151" i="16"/>
  <c r="F151" i="16"/>
  <c r="D151" i="16"/>
  <c r="C151" i="16"/>
  <c r="I150" i="16"/>
  <c r="G150" i="16"/>
  <c r="F150" i="16"/>
  <c r="D150" i="16"/>
  <c r="C150" i="16"/>
  <c r="I149" i="16"/>
  <c r="G149" i="16"/>
  <c r="F149" i="16"/>
  <c r="D149" i="16"/>
  <c r="C149" i="16"/>
  <c r="I148" i="16"/>
  <c r="G148" i="16"/>
  <c r="F148" i="16"/>
  <c r="D148" i="16"/>
  <c r="C148" i="16"/>
  <c r="I147" i="16"/>
  <c r="G147" i="16"/>
  <c r="F147" i="16"/>
  <c r="D147" i="16"/>
  <c r="C147" i="16"/>
  <c r="I146" i="16"/>
  <c r="G146" i="16"/>
  <c r="F146" i="16"/>
  <c r="D146" i="16"/>
  <c r="C146" i="16"/>
  <c r="I145" i="16"/>
  <c r="G145" i="16"/>
  <c r="F145" i="16"/>
  <c r="D145" i="16"/>
  <c r="C145" i="16"/>
  <c r="I144" i="16"/>
  <c r="G144" i="16"/>
  <c r="F144" i="16"/>
  <c r="D144" i="16"/>
  <c r="C144" i="16"/>
  <c r="I143" i="16"/>
  <c r="G143" i="16"/>
  <c r="F143" i="16"/>
  <c r="D143" i="16"/>
  <c r="C143" i="16"/>
  <c r="I142" i="16"/>
  <c r="G142" i="16"/>
  <c r="F142" i="16"/>
  <c r="D142" i="16"/>
  <c r="C142" i="16"/>
  <c r="I141" i="16"/>
  <c r="G141" i="16"/>
  <c r="F141" i="16"/>
  <c r="D141" i="16"/>
  <c r="C141" i="16"/>
  <c r="I140" i="16"/>
  <c r="G140" i="16"/>
  <c r="F140" i="16"/>
  <c r="D140" i="16"/>
  <c r="C140" i="16"/>
  <c r="I139" i="16"/>
  <c r="G139" i="16"/>
  <c r="F139" i="16"/>
  <c r="D139" i="16"/>
  <c r="C139" i="16"/>
  <c r="I138" i="16"/>
  <c r="G138" i="16"/>
  <c r="F138" i="16"/>
  <c r="D138" i="16"/>
  <c r="C138" i="16"/>
  <c r="I137" i="16"/>
  <c r="G137" i="16"/>
  <c r="F137" i="16"/>
  <c r="D137" i="16"/>
  <c r="C137" i="16"/>
  <c r="I136" i="16"/>
  <c r="G136" i="16"/>
  <c r="F136" i="16"/>
  <c r="D136" i="16"/>
  <c r="C136" i="16"/>
  <c r="I135" i="16"/>
  <c r="G135" i="16"/>
  <c r="F135" i="16"/>
  <c r="D135" i="16"/>
  <c r="C135" i="16"/>
  <c r="I134" i="16"/>
  <c r="G134" i="16"/>
  <c r="F134" i="16"/>
  <c r="D134" i="16"/>
  <c r="C134" i="16"/>
  <c r="I133" i="16"/>
  <c r="G133" i="16"/>
  <c r="F133" i="16"/>
  <c r="D133" i="16"/>
  <c r="C133" i="16"/>
  <c r="I132" i="16"/>
  <c r="G132" i="16"/>
  <c r="F132" i="16"/>
  <c r="D132" i="16"/>
  <c r="C132" i="16"/>
  <c r="I131" i="16"/>
  <c r="G131" i="16"/>
  <c r="F131" i="16"/>
  <c r="D131" i="16"/>
  <c r="C131" i="16"/>
  <c r="I130" i="16"/>
  <c r="G130" i="16"/>
  <c r="F130" i="16"/>
  <c r="D130" i="16"/>
  <c r="C130" i="16"/>
  <c r="I129" i="16"/>
  <c r="G129" i="16"/>
  <c r="F129" i="16"/>
  <c r="D129" i="16"/>
  <c r="C129" i="16"/>
  <c r="I128" i="16"/>
  <c r="G128" i="16"/>
  <c r="F128" i="16"/>
  <c r="D128" i="16"/>
  <c r="C128" i="16"/>
  <c r="I127" i="16"/>
  <c r="G127" i="16"/>
  <c r="F127" i="16"/>
  <c r="D127" i="16"/>
  <c r="C127" i="16"/>
  <c r="I126" i="16"/>
  <c r="G126" i="16"/>
  <c r="F126" i="16"/>
  <c r="D126" i="16"/>
  <c r="C126" i="16"/>
  <c r="I125" i="16"/>
  <c r="G125" i="16"/>
  <c r="F125" i="16"/>
  <c r="D125" i="16"/>
  <c r="C125" i="16"/>
  <c r="I124" i="16"/>
  <c r="G124" i="16"/>
  <c r="F124" i="16"/>
  <c r="D124" i="16"/>
  <c r="C124" i="16"/>
  <c r="I123" i="16"/>
  <c r="G123" i="16"/>
  <c r="F123" i="16"/>
  <c r="D123" i="16"/>
  <c r="C123" i="16"/>
  <c r="I122" i="16"/>
  <c r="G122" i="16"/>
  <c r="F122" i="16"/>
  <c r="D122" i="16"/>
  <c r="C122" i="16"/>
  <c r="I121" i="16"/>
  <c r="G121" i="16"/>
  <c r="F121" i="16"/>
  <c r="D121" i="16"/>
  <c r="C121" i="16"/>
  <c r="I120" i="16"/>
  <c r="G120" i="16"/>
  <c r="F120" i="16"/>
  <c r="D120" i="16"/>
  <c r="C120" i="16"/>
  <c r="I119" i="16"/>
  <c r="G119" i="16"/>
  <c r="F119" i="16"/>
  <c r="D119" i="16"/>
  <c r="C119" i="16"/>
  <c r="I118" i="16"/>
  <c r="G118" i="16"/>
  <c r="F118" i="16"/>
  <c r="D118" i="16"/>
  <c r="C118" i="16"/>
  <c r="I117" i="16"/>
  <c r="G117" i="16"/>
  <c r="F117" i="16"/>
  <c r="D117" i="16"/>
  <c r="C117" i="16"/>
  <c r="F4" i="19"/>
  <c r="Q2" i="19"/>
  <c r="I116" i="16"/>
  <c r="G116" i="16"/>
  <c r="F116" i="16"/>
  <c r="D116" i="16"/>
  <c r="C116" i="16"/>
  <c r="I115" i="16"/>
  <c r="G115" i="16"/>
  <c r="F115" i="16"/>
  <c r="D115" i="16"/>
  <c r="C115" i="16"/>
  <c r="I114" i="16"/>
  <c r="G114" i="16"/>
  <c r="F114" i="16"/>
  <c r="D114" i="16"/>
  <c r="C114" i="16"/>
  <c r="I113" i="16"/>
  <c r="G113" i="16"/>
  <c r="F113" i="16"/>
  <c r="D113" i="16"/>
  <c r="C113" i="16"/>
  <c r="I112" i="16"/>
  <c r="G112" i="16"/>
  <c r="F112" i="16"/>
  <c r="D112" i="16"/>
  <c r="C112" i="16"/>
  <c r="I111" i="16"/>
  <c r="G111" i="16"/>
  <c r="F111" i="16"/>
  <c r="D111" i="16"/>
  <c r="C111" i="16"/>
  <c r="I110" i="16"/>
  <c r="G110" i="16"/>
  <c r="F110" i="16"/>
  <c r="D110" i="16"/>
  <c r="C110" i="16"/>
  <c r="I109" i="16"/>
  <c r="G109" i="16"/>
  <c r="F109" i="16"/>
  <c r="D109" i="16"/>
  <c r="C109" i="16"/>
  <c r="I108" i="16"/>
  <c r="G108" i="16"/>
  <c r="F108" i="16"/>
  <c r="D108" i="16"/>
  <c r="C108" i="16"/>
  <c r="I107" i="16"/>
  <c r="G107" i="16"/>
  <c r="F107" i="16"/>
  <c r="D107" i="16"/>
  <c r="C107" i="16"/>
  <c r="I106" i="16"/>
  <c r="G106" i="16"/>
  <c r="F106" i="16"/>
  <c r="D106" i="16"/>
  <c r="C106" i="16"/>
  <c r="I105" i="16"/>
  <c r="G105" i="16"/>
  <c r="F105" i="16"/>
  <c r="D105" i="16"/>
  <c r="C105" i="16"/>
  <c r="I104" i="16"/>
  <c r="G104" i="16"/>
  <c r="F104" i="16"/>
  <c r="D104" i="16"/>
  <c r="C104" i="16"/>
  <c r="I103" i="16"/>
  <c r="G103" i="16"/>
  <c r="F103" i="16"/>
  <c r="D103" i="16"/>
  <c r="C103" i="16"/>
  <c r="I102" i="16"/>
  <c r="G102" i="16"/>
  <c r="F102" i="16"/>
  <c r="D102" i="16"/>
  <c r="C102" i="16"/>
  <c r="I101" i="16"/>
  <c r="G101" i="16"/>
  <c r="F101" i="16"/>
  <c r="D101" i="16"/>
  <c r="C101" i="16"/>
  <c r="I100" i="16"/>
  <c r="G100" i="16"/>
  <c r="F100" i="16"/>
  <c r="D100" i="16"/>
  <c r="C100" i="16"/>
  <c r="I99" i="16"/>
  <c r="G99" i="16"/>
  <c r="F99" i="16"/>
  <c r="D99" i="16"/>
  <c r="C99" i="16"/>
  <c r="I98" i="16"/>
  <c r="G98" i="16"/>
  <c r="F98" i="16"/>
  <c r="D98" i="16"/>
  <c r="C98" i="16"/>
  <c r="I97" i="16"/>
  <c r="G97" i="16"/>
  <c r="F97" i="16"/>
  <c r="D97" i="16"/>
  <c r="C97" i="16"/>
  <c r="I96" i="16"/>
  <c r="G96" i="16"/>
  <c r="F96" i="16"/>
  <c r="D96" i="16"/>
  <c r="C96" i="16"/>
  <c r="I95" i="16"/>
  <c r="G95" i="16"/>
  <c r="F95" i="16"/>
  <c r="D95" i="16"/>
  <c r="C95" i="16"/>
  <c r="I94" i="16"/>
  <c r="G94" i="16"/>
  <c r="F94" i="16"/>
  <c r="D94" i="16"/>
  <c r="C94" i="16"/>
  <c r="I93" i="16"/>
  <c r="G93" i="16"/>
  <c r="F93" i="16"/>
  <c r="D93" i="16"/>
  <c r="C93" i="16"/>
  <c r="I92" i="16"/>
  <c r="G92" i="16"/>
  <c r="F92" i="16"/>
  <c r="D92" i="16"/>
  <c r="C92" i="16"/>
  <c r="I91" i="16"/>
  <c r="G91" i="16"/>
  <c r="F91" i="16"/>
  <c r="D91" i="16"/>
  <c r="C91" i="16"/>
  <c r="I90" i="16"/>
  <c r="G90" i="16"/>
  <c r="F90" i="16"/>
  <c r="D90" i="16"/>
  <c r="C90" i="16"/>
  <c r="I89" i="16"/>
  <c r="G89" i="16"/>
  <c r="F89" i="16"/>
  <c r="D89" i="16"/>
  <c r="C89" i="16"/>
  <c r="I88" i="16"/>
  <c r="G88" i="16"/>
  <c r="F88" i="16"/>
  <c r="D88" i="16"/>
  <c r="C88" i="16"/>
  <c r="I87" i="16"/>
  <c r="G87" i="16"/>
  <c r="F87" i="16"/>
  <c r="D87" i="16"/>
  <c r="C87" i="16"/>
  <c r="I86" i="16"/>
  <c r="G86" i="16"/>
  <c r="F86" i="16"/>
  <c r="D86" i="16"/>
  <c r="C86" i="16"/>
  <c r="I85" i="16"/>
  <c r="G85" i="16"/>
  <c r="F85" i="16"/>
  <c r="D85" i="16"/>
  <c r="C85" i="16"/>
  <c r="I84" i="16"/>
  <c r="G84" i="16"/>
  <c r="F84" i="16"/>
  <c r="D84" i="16"/>
  <c r="C84" i="16"/>
  <c r="I83" i="16"/>
  <c r="G83" i="16"/>
  <c r="F83" i="16"/>
  <c r="D83" i="16"/>
  <c r="C83" i="16"/>
  <c r="I82" i="16"/>
  <c r="G82" i="16"/>
  <c r="F82" i="16"/>
  <c r="D82" i="16"/>
  <c r="C82" i="16"/>
  <c r="I81" i="16"/>
  <c r="G81" i="16"/>
  <c r="F81" i="16"/>
  <c r="D81" i="16"/>
  <c r="C81" i="16"/>
  <c r="I80" i="16"/>
  <c r="G80" i="16"/>
  <c r="F80" i="16"/>
  <c r="D80" i="16"/>
  <c r="C80" i="16"/>
  <c r="I79" i="16"/>
  <c r="G79" i="16"/>
  <c r="F79" i="16"/>
  <c r="D79" i="16"/>
  <c r="C79" i="16"/>
  <c r="I78" i="16"/>
  <c r="G78" i="16"/>
  <c r="F78" i="16"/>
  <c r="D78" i="16"/>
  <c r="C78" i="16"/>
  <c r="I77" i="16"/>
  <c r="G77" i="16"/>
  <c r="F77" i="16"/>
  <c r="D77" i="16"/>
  <c r="C77" i="16"/>
  <c r="I76" i="16"/>
  <c r="G76" i="16"/>
  <c r="F76" i="16"/>
  <c r="D76" i="16"/>
  <c r="C76" i="16"/>
  <c r="I75" i="16"/>
  <c r="G75" i="16"/>
  <c r="F75" i="16"/>
  <c r="D75" i="16"/>
  <c r="C75" i="16"/>
  <c r="I74" i="16"/>
  <c r="G74" i="16"/>
  <c r="F74" i="16"/>
  <c r="D74" i="16"/>
  <c r="C74" i="16"/>
  <c r="I73" i="16"/>
  <c r="G73" i="16"/>
  <c r="F73" i="16"/>
  <c r="D73" i="16"/>
  <c r="C73" i="16"/>
  <c r="I72" i="16"/>
  <c r="G72" i="16"/>
  <c r="F72" i="16"/>
  <c r="D72" i="16"/>
  <c r="C72" i="16"/>
  <c r="I71" i="16"/>
  <c r="G71" i="16"/>
  <c r="F71" i="16"/>
  <c r="D71" i="16"/>
  <c r="C71" i="16"/>
  <c r="I70" i="16"/>
  <c r="G70" i="16"/>
  <c r="F70" i="16"/>
  <c r="D70" i="16"/>
  <c r="C70" i="16"/>
  <c r="I69" i="16"/>
  <c r="G69" i="16"/>
  <c r="F69" i="16"/>
  <c r="D69" i="16"/>
  <c r="C69" i="16"/>
  <c r="I68" i="16"/>
  <c r="G68" i="16"/>
  <c r="F68" i="16"/>
  <c r="D68" i="16"/>
  <c r="C68" i="16"/>
  <c r="I67" i="16"/>
  <c r="G67" i="16"/>
  <c r="F67" i="16"/>
  <c r="D67" i="16"/>
  <c r="C67" i="16"/>
  <c r="I66" i="16"/>
  <c r="G66" i="16"/>
  <c r="F66" i="16"/>
  <c r="D66" i="16"/>
  <c r="C66" i="16"/>
  <c r="I65" i="16"/>
  <c r="G65" i="16"/>
  <c r="F65" i="16"/>
  <c r="D65" i="16"/>
  <c r="C65" i="16"/>
  <c r="I64" i="16"/>
  <c r="G64" i="16"/>
  <c r="F64" i="16"/>
  <c r="D64" i="16"/>
  <c r="C64" i="16"/>
  <c r="I63" i="16"/>
  <c r="G63" i="16"/>
  <c r="F63" i="16"/>
  <c r="D63" i="16"/>
  <c r="C63" i="16"/>
  <c r="I62" i="16"/>
  <c r="G62" i="16"/>
  <c r="F62" i="16"/>
  <c r="L62" i="16" s="1"/>
  <c r="D62" i="16"/>
  <c r="C62" i="16"/>
  <c r="H286" i="16" l="1"/>
  <c r="E288" i="16"/>
  <c r="H294" i="16"/>
  <c r="H302" i="16"/>
  <c r="E304" i="16"/>
  <c r="E312" i="16"/>
  <c r="H318" i="16"/>
  <c r="E320" i="16"/>
  <c r="H326" i="16"/>
  <c r="H334" i="16"/>
  <c r="H317" i="16"/>
  <c r="E137" i="16"/>
  <c r="E145" i="16"/>
  <c r="E177" i="16"/>
  <c r="H183" i="16"/>
  <c r="E193" i="16"/>
  <c r="E250" i="16"/>
  <c r="H256" i="16"/>
  <c r="E274" i="16"/>
  <c r="H269" i="16"/>
  <c r="E271" i="16"/>
  <c r="H262" i="16"/>
  <c r="E264" i="16"/>
  <c r="H270" i="16"/>
  <c r="E272" i="16"/>
  <c r="H259" i="16"/>
  <c r="E228" i="16"/>
  <c r="H234" i="16"/>
  <c r="E236" i="16"/>
  <c r="E260" i="16"/>
  <c r="H247" i="16"/>
  <c r="E249" i="16"/>
  <c r="H255" i="16"/>
  <c r="E257" i="16"/>
  <c r="H282" i="16"/>
  <c r="H290" i="16"/>
  <c r="H298" i="16"/>
  <c r="H306" i="16"/>
  <c r="E308" i="16"/>
  <c r="E286" i="16"/>
  <c r="E291" i="16"/>
  <c r="E294" i="16"/>
  <c r="E299" i="16"/>
  <c r="E307" i="16"/>
  <c r="E310" i="16"/>
  <c r="E318" i="16"/>
  <c r="E323" i="16"/>
  <c r="E326" i="16"/>
  <c r="E331" i="16"/>
  <c r="H296" i="16"/>
  <c r="H328" i="16"/>
  <c r="E311" i="16"/>
  <c r="H303" i="16"/>
  <c r="E305" i="16"/>
  <c r="E244" i="16"/>
  <c r="E241" i="16"/>
  <c r="H233" i="16"/>
  <c r="E235" i="16"/>
  <c r="H249" i="16"/>
  <c r="E251" i="16"/>
  <c r="H263" i="16"/>
  <c r="E265" i="16"/>
  <c r="H271" i="16"/>
  <c r="E273" i="16"/>
  <c r="H279" i="16"/>
  <c r="E281" i="16"/>
  <c r="E237" i="16"/>
  <c r="H300" i="16"/>
  <c r="H332" i="16"/>
  <c r="H285" i="16"/>
  <c r="E283" i="16"/>
  <c r="H289" i="16"/>
  <c r="H313" i="16"/>
  <c r="E315" i="16"/>
  <c r="H321" i="16"/>
  <c r="E290" i="16"/>
  <c r="H283" i="16"/>
  <c r="E285" i="16"/>
  <c r="H299" i="16"/>
  <c r="E301" i="16"/>
  <c r="H307" i="16"/>
  <c r="E309" i="16"/>
  <c r="H310" i="16"/>
  <c r="H315" i="16"/>
  <c r="E317" i="16"/>
  <c r="H331" i="16"/>
  <c r="E333" i="16"/>
  <c r="H304" i="16"/>
  <c r="H312" i="16"/>
  <c r="E322" i="16"/>
  <c r="E335" i="16"/>
  <c r="H322" i="16"/>
  <c r="H330" i="16"/>
  <c r="H231" i="16"/>
  <c r="E277" i="16"/>
  <c r="H228" i="16"/>
  <c r="H230" i="16"/>
  <c r="E232" i="16"/>
  <c r="E276" i="16"/>
  <c r="H232" i="16"/>
  <c r="H276" i="16"/>
  <c r="E278" i="16"/>
  <c r="H229" i="16"/>
  <c r="E231" i="16"/>
  <c r="H237" i="16"/>
  <c r="E239" i="16"/>
  <c r="E242" i="16"/>
  <c r="E245" i="16"/>
  <c r="E253" i="16"/>
  <c r="H265" i="16"/>
  <c r="E267" i="16"/>
  <c r="H273" i="16"/>
  <c r="E275" i="16"/>
  <c r="E234" i="16"/>
  <c r="H240" i="16"/>
  <c r="H243" i="16"/>
  <c r="H246" i="16"/>
  <c r="E248" i="16"/>
  <c r="H254" i="16"/>
  <c r="E256" i="16"/>
  <c r="H257" i="16"/>
  <c r="E259" i="16"/>
  <c r="H260" i="16"/>
  <c r="E262" i="16"/>
  <c r="H268" i="16"/>
  <c r="H292" i="16"/>
  <c r="H295" i="16"/>
  <c r="E297" i="16"/>
  <c r="E300" i="16"/>
  <c r="H301" i="16"/>
  <c r="E303" i="16"/>
  <c r="E306" i="16"/>
  <c r="H324" i="16"/>
  <c r="H327" i="16"/>
  <c r="E329" i="16"/>
  <c r="E332" i="16"/>
  <c r="H333" i="16"/>
  <c r="H336" i="16"/>
  <c r="E282" i="16"/>
  <c r="H309" i="16"/>
  <c r="E314" i="16"/>
  <c r="E230" i="16"/>
  <c r="E233" i="16"/>
  <c r="H239" i="16"/>
  <c r="H253" i="16"/>
  <c r="E255" i="16"/>
  <c r="E258" i="16"/>
  <c r="E261" i="16"/>
  <c r="E269" i="16"/>
  <c r="H281" i="16"/>
  <c r="H288" i="16"/>
  <c r="H291" i="16"/>
  <c r="E293" i="16"/>
  <c r="E296" i="16"/>
  <c r="H297" i="16"/>
  <c r="E302" i="16"/>
  <c r="H314" i="16"/>
  <c r="H320" i="16"/>
  <c r="H323" i="16"/>
  <c r="E325" i="16"/>
  <c r="E328" i="16"/>
  <c r="H329" i="16"/>
  <c r="E334" i="16"/>
  <c r="H335" i="16"/>
  <c r="B12" i="15"/>
  <c r="H236" i="16"/>
  <c r="E238" i="16"/>
  <c r="H250" i="16"/>
  <c r="E252" i="16"/>
  <c r="E266" i="16"/>
  <c r="H272" i="16"/>
  <c r="H275" i="16"/>
  <c r="H278" i="16"/>
  <c r="E280" i="16"/>
  <c r="E284" i="16"/>
  <c r="E287" i="16"/>
  <c r="H308" i="16"/>
  <c r="H311" i="16"/>
  <c r="E313" i="16"/>
  <c r="E316" i="16"/>
  <c r="E319" i="16"/>
  <c r="H305" i="16"/>
  <c r="D12" i="15"/>
  <c r="E229" i="16"/>
  <c r="H238" i="16"/>
  <c r="E240" i="16"/>
  <c r="H241" i="16"/>
  <c r="E243" i="16"/>
  <c r="H244" i="16"/>
  <c r="E246" i="16"/>
  <c r="H252" i="16"/>
  <c r="E254" i="16"/>
  <c r="H266" i="16"/>
  <c r="E268" i="16"/>
  <c r="H284" i="16"/>
  <c r="H287" i="16"/>
  <c r="E289" i="16"/>
  <c r="E292" i="16"/>
  <c r="H293" i="16"/>
  <c r="E295" i="16"/>
  <c r="E298" i="16"/>
  <c r="H316" i="16"/>
  <c r="H319" i="16"/>
  <c r="E321" i="16"/>
  <c r="E324" i="16"/>
  <c r="H325" i="16"/>
  <c r="E327" i="16"/>
  <c r="E330" i="16"/>
  <c r="E336" i="16"/>
  <c r="E169" i="16"/>
  <c r="H199" i="16"/>
  <c r="H207" i="16"/>
  <c r="E209" i="16"/>
  <c r="H223" i="16"/>
  <c r="R4" i="19"/>
  <c r="S4" i="19" s="1"/>
  <c r="E11" i="15" s="1"/>
  <c r="L282" i="16"/>
  <c r="H242" i="16"/>
  <c r="H258" i="16"/>
  <c r="E270" i="16"/>
  <c r="H274" i="16"/>
  <c r="H203" i="16"/>
  <c r="E205" i="16"/>
  <c r="H211" i="16"/>
  <c r="E213" i="16"/>
  <c r="E221" i="16"/>
  <c r="H235" i="16"/>
  <c r="H245" i="16"/>
  <c r="E247" i="16"/>
  <c r="H248" i="16"/>
  <c r="H251" i="16"/>
  <c r="H261" i="16"/>
  <c r="E263" i="16"/>
  <c r="H264" i="16"/>
  <c r="H267" i="16"/>
  <c r="H277" i="16"/>
  <c r="E279" i="16"/>
  <c r="H280" i="16"/>
  <c r="E172" i="16"/>
  <c r="H178" i="16"/>
  <c r="E180" i="16"/>
  <c r="E188" i="16"/>
  <c r="H194" i="16"/>
  <c r="E196" i="16"/>
  <c r="H210" i="16"/>
  <c r="E212" i="16"/>
  <c r="H218" i="16"/>
  <c r="E206" i="16"/>
  <c r="H209" i="16"/>
  <c r="E211" i="16"/>
  <c r="H225" i="16"/>
  <c r="H126" i="16"/>
  <c r="E128" i="16"/>
  <c r="H134" i="16"/>
  <c r="E136" i="16"/>
  <c r="H158" i="16"/>
  <c r="E160" i="16"/>
  <c r="H166" i="16"/>
  <c r="E168" i="16"/>
  <c r="E176" i="16"/>
  <c r="E64" i="16"/>
  <c r="H70" i="16"/>
  <c r="E72" i="16"/>
  <c r="E80" i="16"/>
  <c r="H94" i="16"/>
  <c r="E96" i="16"/>
  <c r="H102" i="16"/>
  <c r="H120" i="16"/>
  <c r="H128" i="16"/>
  <c r="H181" i="16"/>
  <c r="E183" i="16"/>
  <c r="H197" i="16"/>
  <c r="E199" i="16"/>
  <c r="E207" i="16"/>
  <c r="H213" i="16"/>
  <c r="E215" i="16"/>
  <c r="H221" i="16"/>
  <c r="H172" i="16"/>
  <c r="E174" i="16"/>
  <c r="H188" i="16"/>
  <c r="E190" i="16"/>
  <c r="H196" i="16"/>
  <c r="E198" i="16"/>
  <c r="E187" i="16"/>
  <c r="H201" i="16"/>
  <c r="E219" i="16"/>
  <c r="H222" i="16"/>
  <c r="E224" i="16"/>
  <c r="E227" i="16"/>
  <c r="H214" i="16"/>
  <c r="H136" i="16"/>
  <c r="E138" i="16"/>
  <c r="E146" i="16"/>
  <c r="H152" i="16"/>
  <c r="H160" i="16"/>
  <c r="H168" i="16"/>
  <c r="E178" i="16"/>
  <c r="E181" i="16"/>
  <c r="E186" i="16"/>
  <c r="E194" i="16"/>
  <c r="H195" i="16"/>
  <c r="H200" i="16"/>
  <c r="E202" i="16"/>
  <c r="E210" i="16"/>
  <c r="H216" i="16"/>
  <c r="E218" i="16"/>
  <c r="H224" i="16"/>
  <c r="E226" i="16"/>
  <c r="H227" i="16"/>
  <c r="H192" i="16"/>
  <c r="H177" i="16"/>
  <c r="H193" i="16"/>
  <c r="H212" i="16"/>
  <c r="E214" i="16"/>
  <c r="E216" i="16"/>
  <c r="H175" i="16"/>
  <c r="H191" i="16"/>
  <c r="E225" i="16"/>
  <c r="H179" i="16"/>
  <c r="E184" i="16"/>
  <c r="H187" i="16"/>
  <c r="E203" i="16"/>
  <c r="H206" i="16"/>
  <c r="E208" i="16"/>
  <c r="H217" i="16"/>
  <c r="H220" i="16"/>
  <c r="E222" i="16"/>
  <c r="H174" i="16"/>
  <c r="E173" i="16"/>
  <c r="E179" i="16"/>
  <c r="H180" i="16"/>
  <c r="E182" i="16"/>
  <c r="H186" i="16"/>
  <c r="E189" i="16"/>
  <c r="E192" i="16"/>
  <c r="E195" i="16"/>
  <c r="E201" i="16"/>
  <c r="H202" i="16"/>
  <c r="H205" i="16"/>
  <c r="H215" i="16"/>
  <c r="E217" i="16"/>
  <c r="E220" i="16"/>
  <c r="E223" i="16"/>
  <c r="H173" i="16"/>
  <c r="E175" i="16"/>
  <c r="E185" i="16"/>
  <c r="H189" i="16"/>
  <c r="E191" i="16"/>
  <c r="E204" i="16"/>
  <c r="H208" i="16"/>
  <c r="H226" i="16"/>
  <c r="H219" i="16"/>
  <c r="H184" i="16"/>
  <c r="H190" i="16"/>
  <c r="H176" i="16"/>
  <c r="H182" i="16"/>
  <c r="H185" i="16"/>
  <c r="E197" i="16"/>
  <c r="H198" i="16"/>
  <c r="E200" i="16"/>
  <c r="H204" i="16"/>
  <c r="H122" i="16"/>
  <c r="E124" i="16"/>
  <c r="E148" i="16"/>
  <c r="E156" i="16"/>
  <c r="E119" i="16"/>
  <c r="E127" i="16"/>
  <c r="H124" i="16"/>
  <c r="H132" i="16"/>
  <c r="E134" i="16"/>
  <c r="E142" i="16"/>
  <c r="H156" i="16"/>
  <c r="H164" i="16"/>
  <c r="E166" i="16"/>
  <c r="E149" i="16"/>
  <c r="H129" i="16"/>
  <c r="E131" i="16"/>
  <c r="H137" i="16"/>
  <c r="E139" i="16"/>
  <c r="H161" i="16"/>
  <c r="E163" i="16"/>
  <c r="H169" i="16"/>
  <c r="E171" i="16"/>
  <c r="E117" i="16"/>
  <c r="H123" i="16"/>
  <c r="E125" i="16"/>
  <c r="H131" i="16"/>
  <c r="E133" i="16"/>
  <c r="E141" i="16"/>
  <c r="H155" i="16"/>
  <c r="E157" i="16"/>
  <c r="H163" i="16"/>
  <c r="E165" i="16"/>
  <c r="H171" i="16"/>
  <c r="H151" i="16"/>
  <c r="H143" i="16"/>
  <c r="H117" i="16"/>
  <c r="H133" i="16"/>
  <c r="E135" i="16"/>
  <c r="H141" i="16"/>
  <c r="E143" i="16"/>
  <c r="H144" i="16"/>
  <c r="H165" i="16"/>
  <c r="E167" i="16"/>
  <c r="H138" i="16"/>
  <c r="H162" i="16"/>
  <c r="H170" i="16"/>
  <c r="H135" i="16"/>
  <c r="E140" i="16"/>
  <c r="H167" i="16"/>
  <c r="E62" i="16"/>
  <c r="H68" i="16"/>
  <c r="E70" i="16"/>
  <c r="H76" i="16"/>
  <c r="E78" i="16"/>
  <c r="H100" i="16"/>
  <c r="H108" i="16"/>
  <c r="E122" i="16"/>
  <c r="H140" i="16"/>
  <c r="H146" i="16"/>
  <c r="H149" i="16"/>
  <c r="E151" i="16"/>
  <c r="E154" i="16"/>
  <c r="H113" i="16"/>
  <c r="H125" i="16"/>
  <c r="E130" i="16"/>
  <c r="H148" i="16"/>
  <c r="H154" i="16"/>
  <c r="H157" i="16"/>
  <c r="E159" i="16"/>
  <c r="E162" i="16"/>
  <c r="H115" i="16"/>
  <c r="E118" i="16"/>
  <c r="H119" i="16"/>
  <c r="E121" i="16"/>
  <c r="H139" i="16"/>
  <c r="H142" i="16"/>
  <c r="E144" i="16"/>
  <c r="H145" i="16"/>
  <c r="E147" i="16"/>
  <c r="E150" i="16"/>
  <c r="E153" i="16"/>
  <c r="E170" i="16"/>
  <c r="H77" i="16"/>
  <c r="H85" i="16"/>
  <c r="H101" i="16"/>
  <c r="E103" i="16"/>
  <c r="H109" i="16"/>
  <c r="E111" i="16"/>
  <c r="H118" i="16"/>
  <c r="E120" i="16"/>
  <c r="H121" i="16"/>
  <c r="E123" i="16"/>
  <c r="E126" i="16"/>
  <c r="H127" i="16"/>
  <c r="E129" i="16"/>
  <c r="H130" i="16"/>
  <c r="E132" i="16"/>
  <c r="H147" i="16"/>
  <c r="H150" i="16"/>
  <c r="E152" i="16"/>
  <c r="H153" i="16"/>
  <c r="E155" i="16"/>
  <c r="E158" i="16"/>
  <c r="H159" i="16"/>
  <c r="E161" i="16"/>
  <c r="E164" i="16"/>
  <c r="H67" i="16"/>
  <c r="H75" i="16"/>
  <c r="H107" i="16"/>
  <c r="E109" i="16"/>
  <c r="H80" i="16"/>
  <c r="E82" i="16"/>
  <c r="H88" i="16"/>
  <c r="E90" i="16"/>
  <c r="H104" i="16"/>
  <c r="E106" i="16"/>
  <c r="H112" i="16"/>
  <c r="E114" i="16"/>
  <c r="E63" i="16"/>
  <c r="E68" i="16"/>
  <c r="E71" i="16"/>
  <c r="E76" i="16"/>
  <c r="E84" i="16"/>
  <c r="H106" i="16"/>
  <c r="E108" i="16"/>
  <c r="H114" i="16"/>
  <c r="E116" i="16"/>
  <c r="E65" i="16"/>
  <c r="H71" i="16"/>
  <c r="E73" i="16"/>
  <c r="H79" i="16"/>
  <c r="E81" i="16"/>
  <c r="H95" i="16"/>
  <c r="H103" i="16"/>
  <c r="E105" i="16"/>
  <c r="H111" i="16"/>
  <c r="E113" i="16"/>
  <c r="H65" i="16"/>
  <c r="E67" i="16"/>
  <c r="H73" i="16"/>
  <c r="E75" i="16"/>
  <c r="H97" i="16"/>
  <c r="E99" i="16"/>
  <c r="E95" i="16"/>
  <c r="H66" i="16"/>
  <c r="H90" i="16"/>
  <c r="H83" i="16"/>
  <c r="E85" i="16"/>
  <c r="E88" i="16"/>
  <c r="H91" i="16"/>
  <c r="E93" i="16"/>
  <c r="H99" i="16"/>
  <c r="H74" i="16"/>
  <c r="E79" i="16"/>
  <c r="E102" i="16"/>
  <c r="H82" i="16"/>
  <c r="E87" i="16"/>
  <c r="H64" i="16"/>
  <c r="E66" i="16"/>
  <c r="E69" i="16"/>
  <c r="H87" i="16"/>
  <c r="H93" i="16"/>
  <c r="H96" i="16"/>
  <c r="E98" i="16"/>
  <c r="E101" i="16"/>
  <c r="E104" i="16"/>
  <c r="H105" i="16"/>
  <c r="E107" i="16"/>
  <c r="E110" i="16"/>
  <c r="H78" i="16"/>
  <c r="H81" i="16"/>
  <c r="E83" i="16"/>
  <c r="H84" i="16"/>
  <c r="E86" i="16"/>
  <c r="E89" i="16"/>
  <c r="E92" i="16"/>
  <c r="H110" i="16"/>
  <c r="H116" i="16"/>
  <c r="H63" i="16"/>
  <c r="H69" i="16"/>
  <c r="H72" i="16"/>
  <c r="E74" i="16"/>
  <c r="E77" i="16"/>
  <c r="E112" i="16"/>
  <c r="E115" i="16"/>
  <c r="H86" i="16"/>
  <c r="H89" i="16"/>
  <c r="E91" i="16"/>
  <c r="H92" i="16"/>
  <c r="E94" i="16"/>
  <c r="E97" i="16"/>
  <c r="H98" i="16"/>
  <c r="E100" i="16"/>
  <c r="H62" i="16"/>
  <c r="D11" i="15" l="1"/>
  <c r="G61" i="16" l="1"/>
  <c r="F61" i="16"/>
  <c r="D61" i="16"/>
  <c r="C61" i="16"/>
  <c r="G60" i="16"/>
  <c r="F60" i="16"/>
  <c r="D60" i="16"/>
  <c r="C60" i="16"/>
  <c r="G59" i="16"/>
  <c r="F59" i="16"/>
  <c r="D59" i="16"/>
  <c r="C59" i="16"/>
  <c r="G58" i="16"/>
  <c r="F58" i="16"/>
  <c r="D58" i="16"/>
  <c r="C58" i="16"/>
  <c r="G57" i="16"/>
  <c r="F57" i="16"/>
  <c r="D57" i="16"/>
  <c r="C57" i="16"/>
  <c r="G56" i="16"/>
  <c r="F56" i="16"/>
  <c r="D56" i="16"/>
  <c r="C56" i="16"/>
  <c r="G55" i="16"/>
  <c r="F55" i="16"/>
  <c r="D55" i="16"/>
  <c r="C55" i="16"/>
  <c r="G54" i="16"/>
  <c r="F54" i="16"/>
  <c r="D54" i="16"/>
  <c r="C54" i="16"/>
  <c r="G53" i="16"/>
  <c r="F53" i="16"/>
  <c r="D53" i="16"/>
  <c r="C53" i="16"/>
  <c r="G52" i="16"/>
  <c r="F52" i="16"/>
  <c r="D52" i="16"/>
  <c r="C52" i="16"/>
  <c r="G51" i="16"/>
  <c r="F51" i="16"/>
  <c r="D51" i="16"/>
  <c r="C51" i="16"/>
  <c r="G50" i="16"/>
  <c r="F50" i="16"/>
  <c r="D50" i="16"/>
  <c r="C50" i="16"/>
  <c r="G49" i="16"/>
  <c r="F49" i="16"/>
  <c r="D49" i="16"/>
  <c r="C49" i="16"/>
  <c r="G48" i="16"/>
  <c r="F48" i="16"/>
  <c r="D48" i="16"/>
  <c r="C48" i="16"/>
  <c r="G47" i="16"/>
  <c r="F47" i="16"/>
  <c r="D47" i="16"/>
  <c r="C47" i="16"/>
  <c r="G46" i="16"/>
  <c r="F46" i="16"/>
  <c r="D46" i="16"/>
  <c r="C46" i="16"/>
  <c r="G45" i="16"/>
  <c r="F45" i="16"/>
  <c r="D45" i="16"/>
  <c r="C45" i="16"/>
  <c r="G44" i="16"/>
  <c r="F44" i="16"/>
  <c r="D44" i="16"/>
  <c r="C44" i="16"/>
  <c r="G43" i="16"/>
  <c r="F43" i="16"/>
  <c r="D43" i="16"/>
  <c r="C43" i="16"/>
  <c r="G42" i="16"/>
  <c r="F42" i="16"/>
  <c r="D42" i="16"/>
  <c r="C42" i="16"/>
  <c r="G41" i="16"/>
  <c r="F41" i="16"/>
  <c r="D41" i="16"/>
  <c r="C41" i="16"/>
  <c r="G40" i="16"/>
  <c r="F40" i="16"/>
  <c r="D40" i="16"/>
  <c r="C40" i="16"/>
  <c r="G39" i="16"/>
  <c r="F39" i="16"/>
  <c r="D39" i="16"/>
  <c r="C39" i="16"/>
  <c r="G38" i="16"/>
  <c r="F38" i="16"/>
  <c r="D38" i="16"/>
  <c r="C38" i="16"/>
  <c r="G37" i="16"/>
  <c r="F37" i="16"/>
  <c r="D37" i="16"/>
  <c r="C37" i="16"/>
  <c r="G36" i="16"/>
  <c r="F36" i="16"/>
  <c r="D36" i="16"/>
  <c r="C36" i="16"/>
  <c r="G35" i="16"/>
  <c r="F35" i="16"/>
  <c r="D35" i="16"/>
  <c r="C35" i="16"/>
  <c r="G34" i="16"/>
  <c r="F34" i="16"/>
  <c r="D34" i="16"/>
  <c r="C34" i="16"/>
  <c r="G33" i="16"/>
  <c r="F33" i="16"/>
  <c r="D33" i="16"/>
  <c r="C33" i="16"/>
  <c r="G32" i="16"/>
  <c r="F32" i="16"/>
  <c r="D32" i="16"/>
  <c r="C32" i="16"/>
  <c r="G31" i="16"/>
  <c r="F31" i="16"/>
  <c r="D31" i="16"/>
  <c r="C31" i="16"/>
  <c r="G30" i="16"/>
  <c r="F30" i="16"/>
  <c r="D30" i="16"/>
  <c r="C30" i="16"/>
  <c r="G29" i="16"/>
  <c r="F29" i="16"/>
  <c r="D29" i="16"/>
  <c r="C29" i="16"/>
  <c r="G28" i="16"/>
  <c r="F28" i="16"/>
  <c r="D28" i="16"/>
  <c r="C28" i="16"/>
  <c r="G27" i="16"/>
  <c r="F27" i="16"/>
  <c r="D27" i="16"/>
  <c r="C27" i="16"/>
  <c r="G26" i="16"/>
  <c r="F26" i="16"/>
  <c r="D26" i="16"/>
  <c r="C26" i="16"/>
  <c r="G25" i="16"/>
  <c r="F25" i="16"/>
  <c r="D25" i="16"/>
  <c r="C25" i="16"/>
  <c r="G24" i="16"/>
  <c r="F24" i="16"/>
  <c r="D24" i="16"/>
  <c r="C24" i="16"/>
  <c r="G23" i="16"/>
  <c r="F23" i="16"/>
  <c r="D23" i="16"/>
  <c r="C23" i="16"/>
  <c r="G22" i="16"/>
  <c r="F22" i="16"/>
  <c r="D22" i="16"/>
  <c r="C22" i="16"/>
  <c r="G21" i="16"/>
  <c r="F21" i="16"/>
  <c r="D21" i="16"/>
  <c r="C21" i="16"/>
  <c r="G20" i="16"/>
  <c r="F20" i="16"/>
  <c r="D20" i="16"/>
  <c r="C20" i="16"/>
  <c r="G19" i="16"/>
  <c r="F19" i="16"/>
  <c r="D19" i="16"/>
  <c r="C19" i="16"/>
  <c r="G18" i="16"/>
  <c r="F18" i="16"/>
  <c r="D18" i="16"/>
  <c r="C18" i="16"/>
  <c r="G17" i="16"/>
  <c r="F17" i="16"/>
  <c r="D17" i="16"/>
  <c r="C17" i="16"/>
  <c r="G16" i="16"/>
  <c r="F16" i="16"/>
  <c r="D16" i="16"/>
  <c r="C16" i="16"/>
  <c r="G15" i="16"/>
  <c r="F15" i="16"/>
  <c r="D15" i="16"/>
  <c r="C15" i="16"/>
  <c r="G14" i="16"/>
  <c r="F14" i="16"/>
  <c r="D14" i="16"/>
  <c r="C14" i="16"/>
  <c r="G13" i="16"/>
  <c r="F13" i="16"/>
  <c r="D13" i="16"/>
  <c r="C13" i="16"/>
  <c r="G12" i="16"/>
  <c r="F12" i="16"/>
  <c r="D12" i="16"/>
  <c r="C12" i="16"/>
  <c r="G11" i="16"/>
  <c r="F11" i="16"/>
  <c r="D11" i="16"/>
  <c r="C11" i="16"/>
  <c r="G10" i="16"/>
  <c r="F10" i="16"/>
  <c r="D10" i="16"/>
  <c r="C10" i="16"/>
  <c r="G9" i="16"/>
  <c r="F9" i="16"/>
  <c r="D9" i="16"/>
  <c r="C9" i="16"/>
  <c r="G8" i="16"/>
  <c r="F8" i="16"/>
  <c r="I7" i="16"/>
  <c r="F7" i="16"/>
  <c r="E7" i="16"/>
  <c r="E55" i="16" l="1"/>
  <c r="E23" i="16"/>
  <c r="H15" i="16"/>
  <c r="H19" i="16"/>
  <c r="H31" i="16"/>
  <c r="H35" i="16"/>
  <c r="H47" i="16"/>
  <c r="H51" i="16"/>
  <c r="H53" i="16"/>
  <c r="H55" i="16"/>
  <c r="H57" i="16"/>
  <c r="E39" i="16"/>
  <c r="E16" i="16"/>
  <c r="E18" i="16"/>
  <c r="E20" i="16"/>
  <c r="E32" i="16"/>
  <c r="E34" i="16"/>
  <c r="E36" i="16"/>
  <c r="E42" i="16"/>
  <c r="E44" i="16"/>
  <c r="E48" i="16"/>
  <c r="E50" i="16"/>
  <c r="H22" i="16"/>
  <c r="H60" i="16"/>
  <c r="H8" i="16"/>
  <c r="H40" i="16"/>
  <c r="E52" i="16"/>
  <c r="H30" i="16"/>
  <c r="E9" i="16"/>
  <c r="E11" i="16"/>
  <c r="E15" i="16"/>
  <c r="E17" i="16"/>
  <c r="E19" i="16"/>
  <c r="E24" i="16"/>
  <c r="E56" i="16"/>
  <c r="E8" i="16"/>
  <c r="H7" i="16"/>
  <c r="E31" i="16"/>
  <c r="E33" i="16"/>
  <c r="E35" i="16"/>
  <c r="E47" i="16"/>
  <c r="E49" i="16"/>
  <c r="E51" i="16"/>
  <c r="H24" i="16"/>
  <c r="H13" i="16"/>
  <c r="E25" i="16"/>
  <c r="E27" i="16"/>
  <c r="H32" i="16"/>
  <c r="H38" i="16"/>
  <c r="H46" i="16"/>
  <c r="H16" i="16"/>
  <c r="E40" i="16"/>
  <c r="E10" i="16"/>
  <c r="E12" i="16"/>
  <c r="H21" i="16"/>
  <c r="H23" i="16"/>
  <c r="H29" i="16"/>
  <c r="E41" i="16"/>
  <c r="E43" i="16"/>
  <c r="H48" i="16"/>
  <c r="H54" i="16"/>
  <c r="H58" i="16"/>
  <c r="H14" i="16"/>
  <c r="E26" i="16"/>
  <c r="E28" i="16"/>
  <c r="H37" i="16"/>
  <c r="H39" i="16"/>
  <c r="H45" i="16"/>
  <c r="E57" i="16"/>
  <c r="E59" i="16"/>
  <c r="E61" i="16"/>
  <c r="H20" i="16"/>
  <c r="H10" i="16"/>
  <c r="E14" i="16"/>
  <c r="H17" i="16"/>
  <c r="E21" i="16"/>
  <c r="H26" i="16"/>
  <c r="E30" i="16"/>
  <c r="H33" i="16"/>
  <c r="E37" i="16"/>
  <c r="H42" i="16"/>
  <c r="E46" i="16"/>
  <c r="H49" i="16"/>
  <c r="E53" i="16"/>
  <c r="H56" i="16"/>
  <c r="H36" i="16"/>
  <c r="E60" i="16"/>
  <c r="H52" i="16"/>
  <c r="H12" i="16"/>
  <c r="H28" i="16"/>
  <c r="H44" i="16"/>
  <c r="H9" i="16"/>
  <c r="E13" i="16"/>
  <c r="H18" i="16"/>
  <c r="E22" i="16"/>
  <c r="H25" i="16"/>
  <c r="E29" i="16"/>
  <c r="H34" i="16"/>
  <c r="E38" i="16"/>
  <c r="H41" i="16"/>
  <c r="E45" i="16"/>
  <c r="H50" i="16"/>
  <c r="E54" i="16"/>
  <c r="H59" i="16"/>
  <c r="H61" i="16"/>
  <c r="H11" i="16"/>
  <c r="H27" i="16"/>
  <c r="H43" i="16"/>
  <c r="E58" i="16"/>
  <c r="I8" i="16" l="1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L7" i="16"/>
  <c r="R4" i="6" l="1"/>
  <c r="S4" i="6" s="1"/>
  <c r="L280" i="16" l="1"/>
  <c r="A280" i="16" s="1"/>
  <c r="L276" i="16"/>
  <c r="A276" i="16" s="1"/>
  <c r="L272" i="16"/>
  <c r="A272" i="16" s="1"/>
  <c r="L268" i="16"/>
  <c r="A268" i="16" s="1"/>
  <c r="L264" i="16"/>
  <c r="A264" i="16" s="1"/>
  <c r="L260" i="16"/>
  <c r="A260" i="16" s="1"/>
  <c r="L256" i="16"/>
  <c r="A256" i="16" s="1"/>
  <c r="L252" i="16"/>
  <c r="A252" i="16" s="1"/>
  <c r="L248" i="16"/>
  <c r="A248" i="16" s="1"/>
  <c r="L244" i="16"/>
  <c r="A244" i="16" s="1"/>
  <c r="L240" i="16"/>
  <c r="A240" i="16" s="1"/>
  <c r="L236" i="16"/>
  <c r="A236" i="16" s="1"/>
  <c r="L281" i="16"/>
  <c r="L279" i="16"/>
  <c r="A279" i="16" s="1"/>
  <c r="L278" i="16"/>
  <c r="A278" i="16" s="1"/>
  <c r="L277" i="16"/>
  <c r="A277" i="16" s="1"/>
  <c r="L275" i="16"/>
  <c r="A275" i="16" s="1"/>
  <c r="L274" i="16"/>
  <c r="A274" i="16" s="1"/>
  <c r="L273" i="16"/>
  <c r="A273" i="16" s="1"/>
  <c r="L271" i="16"/>
  <c r="A271" i="16" s="1"/>
  <c r="L270" i="16"/>
  <c r="A270" i="16" s="1"/>
  <c r="L269" i="16"/>
  <c r="A269" i="16" s="1"/>
  <c r="L267" i="16"/>
  <c r="A267" i="16" s="1"/>
  <c r="L266" i="16"/>
  <c r="A266" i="16" s="1"/>
  <c r="L265" i="16"/>
  <c r="A265" i="16" s="1"/>
  <c r="L263" i="16"/>
  <c r="A263" i="16" s="1"/>
  <c r="L262" i="16"/>
  <c r="A262" i="16" s="1"/>
  <c r="L261" i="16"/>
  <c r="A261" i="16" s="1"/>
  <c r="L259" i="16"/>
  <c r="A259" i="16" s="1"/>
  <c r="L258" i="16"/>
  <c r="A258" i="16" s="1"/>
  <c r="L257" i="16"/>
  <c r="A257" i="16" s="1"/>
  <c r="L255" i="16"/>
  <c r="A255" i="16" s="1"/>
  <c r="L254" i="16"/>
  <c r="A254" i="16" s="1"/>
  <c r="L253" i="16"/>
  <c r="A253" i="16" s="1"/>
  <c r="L251" i="16"/>
  <c r="A251" i="16" s="1"/>
  <c r="L250" i="16"/>
  <c r="A250" i="16" s="1"/>
  <c r="L249" i="16"/>
  <c r="A249" i="16" s="1"/>
  <c r="L247" i="16"/>
  <c r="A247" i="16" s="1"/>
  <c r="L245" i="16"/>
  <c r="A245" i="16" s="1"/>
  <c r="L243" i="16"/>
  <c r="A243" i="16" s="1"/>
  <c r="L242" i="16"/>
  <c r="A242" i="16" s="1"/>
  <c r="L241" i="16"/>
  <c r="A241" i="16" s="1"/>
  <c r="L239" i="16"/>
  <c r="A239" i="16" s="1"/>
  <c r="L238" i="16"/>
  <c r="A238" i="16" s="1"/>
  <c r="L237" i="16"/>
  <c r="A237" i="16" s="1"/>
  <c r="L226" i="16"/>
  <c r="A226" i="16" s="1"/>
  <c r="L225" i="16"/>
  <c r="A225" i="16" s="1"/>
  <c r="L224" i="16"/>
  <c r="A224" i="16" s="1"/>
  <c r="L223" i="16"/>
  <c r="A223" i="16" s="1"/>
  <c r="L222" i="16"/>
  <c r="A222" i="16" s="1"/>
  <c r="L221" i="16"/>
  <c r="A221" i="16" s="1"/>
  <c r="L220" i="16"/>
  <c r="A220" i="16" s="1"/>
  <c r="L219" i="16"/>
  <c r="A219" i="16" s="1"/>
  <c r="L218" i="16"/>
  <c r="A218" i="16" s="1"/>
  <c r="L217" i="16"/>
  <c r="A217" i="16" s="1"/>
  <c r="L216" i="16"/>
  <c r="A216" i="16" s="1"/>
  <c r="L215" i="16"/>
  <c r="A215" i="16" s="1"/>
  <c r="L214" i="16"/>
  <c r="A214" i="16" s="1"/>
  <c r="L213" i="16"/>
  <c r="A213" i="16" s="1"/>
  <c r="L212" i="16"/>
  <c r="A212" i="16" s="1"/>
  <c r="L211" i="16"/>
  <c r="A211" i="16" s="1"/>
  <c r="L210" i="16"/>
  <c r="A210" i="16" s="1"/>
  <c r="L209" i="16"/>
  <c r="A209" i="16" s="1"/>
  <c r="L208" i="16"/>
  <c r="A208" i="16" s="1"/>
  <c r="L207" i="16"/>
  <c r="A207" i="16" s="1"/>
  <c r="L206" i="16"/>
  <c r="A206" i="16" s="1"/>
  <c r="L205" i="16"/>
  <c r="A205" i="16" s="1"/>
  <c r="L204" i="16"/>
  <c r="A204" i="16" s="1"/>
  <c r="L202" i="16"/>
  <c r="A202" i="16" s="1"/>
  <c r="L201" i="16"/>
  <c r="A201" i="16" s="1"/>
  <c r="L199" i="16"/>
  <c r="A199" i="16" s="1"/>
  <c r="L198" i="16"/>
  <c r="A198" i="16" s="1"/>
  <c r="L197" i="16"/>
  <c r="A197" i="16" s="1"/>
  <c r="L196" i="16"/>
  <c r="A196" i="16" s="1"/>
  <c r="L195" i="16"/>
  <c r="A195" i="16" s="1"/>
  <c r="L194" i="16"/>
  <c r="A194" i="16" s="1"/>
  <c r="L193" i="16"/>
  <c r="A193" i="16" s="1"/>
  <c r="L192" i="16"/>
  <c r="A192" i="16" s="1"/>
  <c r="L191" i="16"/>
  <c r="A191" i="16" s="1"/>
  <c r="L190" i="16"/>
  <c r="A190" i="16" s="1"/>
  <c r="L189" i="16"/>
  <c r="A189" i="16" s="1"/>
  <c r="L188" i="16"/>
  <c r="A188" i="16" s="1"/>
  <c r="L187" i="16"/>
  <c r="A187" i="16" s="1"/>
  <c r="L186" i="16"/>
  <c r="A186" i="16" s="1"/>
  <c r="L185" i="16"/>
  <c r="A185" i="16" s="1"/>
  <c r="L184" i="16"/>
  <c r="A184" i="16" s="1"/>
  <c r="L183" i="16"/>
  <c r="A183" i="16" s="1"/>
  <c r="L182" i="16"/>
  <c r="A182" i="16" s="1"/>
  <c r="L171" i="16"/>
  <c r="A171" i="16" s="1"/>
  <c r="L170" i="16"/>
  <c r="A170" i="16" s="1"/>
  <c r="L169" i="16"/>
  <c r="A169" i="16" s="1"/>
  <c r="L168" i="16"/>
  <c r="A168" i="16" s="1"/>
  <c r="L167" i="16"/>
  <c r="A167" i="16" s="1"/>
  <c r="L166" i="16"/>
  <c r="A166" i="16" s="1"/>
  <c r="L165" i="16"/>
  <c r="A165" i="16" s="1"/>
  <c r="L164" i="16"/>
  <c r="A164" i="16" s="1"/>
  <c r="L163" i="16"/>
  <c r="A163" i="16" s="1"/>
  <c r="L161" i="16"/>
  <c r="A161" i="16" s="1"/>
  <c r="L160" i="16"/>
  <c r="A160" i="16" s="1"/>
  <c r="L159" i="16"/>
  <c r="A159" i="16" s="1"/>
  <c r="L158" i="16"/>
  <c r="A158" i="16" s="1"/>
  <c r="L157" i="16"/>
  <c r="A157" i="16" s="1"/>
  <c r="L156" i="16"/>
  <c r="A156" i="16" s="1"/>
  <c r="L155" i="16"/>
  <c r="A155" i="16" s="1"/>
  <c r="L154" i="16"/>
  <c r="A154" i="16" s="1"/>
  <c r="L153" i="16"/>
  <c r="A153" i="16" s="1"/>
  <c r="L152" i="16"/>
  <c r="A152" i="16" s="1"/>
  <c r="L151" i="16"/>
  <c r="A151" i="16" s="1"/>
  <c r="L150" i="16"/>
  <c r="A150" i="16" s="1"/>
  <c r="L149" i="16"/>
  <c r="A149" i="16" s="1"/>
  <c r="L148" i="16"/>
  <c r="A148" i="16" s="1"/>
  <c r="L147" i="16"/>
  <c r="A147" i="16" s="1"/>
  <c r="L146" i="16"/>
  <c r="A146" i="16" s="1"/>
  <c r="L145" i="16"/>
  <c r="A145" i="16" s="1"/>
  <c r="L144" i="16"/>
  <c r="A144" i="16" s="1"/>
  <c r="L143" i="16"/>
  <c r="A143" i="16" s="1"/>
  <c r="L142" i="16"/>
  <c r="A142" i="16" s="1"/>
  <c r="L141" i="16"/>
  <c r="A141" i="16" s="1"/>
  <c r="L140" i="16"/>
  <c r="A140" i="16" s="1"/>
  <c r="L139" i="16"/>
  <c r="A139" i="16" s="1"/>
  <c r="L138" i="16"/>
  <c r="A138" i="16" s="1"/>
  <c r="L137" i="16"/>
  <c r="A137" i="16" s="1"/>
  <c r="L136" i="16"/>
  <c r="A136" i="16" s="1"/>
  <c r="L135" i="16"/>
  <c r="A135" i="16" s="1"/>
  <c r="L134" i="16"/>
  <c r="A134" i="16" s="1"/>
  <c r="L133" i="16"/>
  <c r="A133" i="16" s="1"/>
  <c r="L132" i="16"/>
  <c r="A132" i="16" s="1"/>
  <c r="L131" i="16"/>
  <c r="A131" i="16" s="1"/>
  <c r="L130" i="16"/>
  <c r="A130" i="16" s="1"/>
  <c r="L129" i="16"/>
  <c r="A129" i="16" s="1"/>
  <c r="L128" i="16"/>
  <c r="A128" i="16" s="1"/>
  <c r="L125" i="16"/>
  <c r="A125" i="16" s="1"/>
  <c r="L127" i="16"/>
  <c r="A127" i="16" s="1"/>
  <c r="L181" i="16"/>
  <c r="A181" i="16" s="1"/>
  <c r="L126" i="16"/>
  <c r="A126" i="16" s="1"/>
  <c r="L180" i="16"/>
  <c r="A180" i="16" s="1"/>
  <c r="L179" i="16"/>
  <c r="A179" i="16" s="1"/>
  <c r="L124" i="16"/>
  <c r="A124" i="16" s="1"/>
  <c r="L178" i="16"/>
  <c r="A178" i="16" s="1"/>
  <c r="L162" i="16"/>
  <c r="A162" i="16" s="1"/>
  <c r="L200" i="16"/>
  <c r="A200" i="16" s="1"/>
  <c r="L203" i="16"/>
  <c r="A203" i="16" s="1"/>
  <c r="L246" i="16"/>
  <c r="A246" i="16" s="1"/>
  <c r="L61" i="16"/>
  <c r="A61" i="16" s="1"/>
  <c r="L60" i="16"/>
  <c r="A60" i="16" s="1"/>
  <c r="L59" i="16"/>
  <c r="A59" i="16" s="1"/>
  <c r="L58" i="16"/>
  <c r="A58" i="16" s="1"/>
  <c r="L57" i="16"/>
  <c r="A57" i="16" s="1"/>
  <c r="L56" i="16"/>
  <c r="A56" i="16" s="1"/>
  <c r="L55" i="16"/>
  <c r="A55" i="16" s="1"/>
  <c r="L54" i="16"/>
  <c r="A54" i="16" s="1"/>
  <c r="L53" i="16"/>
  <c r="A53" i="16" s="1"/>
  <c r="L52" i="16"/>
  <c r="A52" i="16" s="1"/>
  <c r="L51" i="16"/>
  <c r="A51" i="16" s="1"/>
  <c r="L50" i="16"/>
  <c r="A50" i="16" s="1"/>
  <c r="L49" i="16"/>
  <c r="A49" i="16" s="1"/>
  <c r="L48" i="16"/>
  <c r="A48" i="16" s="1"/>
  <c r="L47" i="16"/>
  <c r="A47" i="16" s="1"/>
  <c r="L46" i="16"/>
  <c r="A46" i="16" s="1"/>
  <c r="L45" i="16"/>
  <c r="A45" i="16" s="1"/>
  <c r="L44" i="16"/>
  <c r="A44" i="16" s="1"/>
  <c r="L43" i="16"/>
  <c r="A43" i="16" s="1"/>
  <c r="L42" i="16"/>
  <c r="A42" i="16" s="1"/>
  <c r="L41" i="16"/>
  <c r="A41" i="16" s="1"/>
  <c r="L40" i="16"/>
  <c r="A40" i="16" s="1"/>
  <c r="L39" i="16"/>
  <c r="A39" i="16" s="1"/>
  <c r="L38" i="16"/>
  <c r="A38" i="16" s="1"/>
  <c r="L37" i="16"/>
  <c r="A37" i="16" s="1"/>
  <c r="L36" i="16"/>
  <c r="A36" i="16" s="1"/>
  <c r="L35" i="16"/>
  <c r="A35" i="16" s="1"/>
  <c r="L34" i="16"/>
  <c r="A34" i="16" s="1"/>
  <c r="L33" i="16"/>
  <c r="A33" i="16" s="1"/>
  <c r="L32" i="16"/>
  <c r="A32" i="16" s="1"/>
  <c r="L31" i="16"/>
  <c r="A31" i="16" s="1"/>
  <c r="L30" i="16"/>
  <c r="A30" i="16" s="1"/>
  <c r="L29" i="16"/>
  <c r="A29" i="16" s="1"/>
  <c r="L28" i="16"/>
  <c r="A28" i="16" s="1"/>
  <c r="L27" i="16"/>
  <c r="A27" i="16" s="1"/>
  <c r="L26" i="16"/>
  <c r="A26" i="16" s="1"/>
  <c r="L25" i="16"/>
  <c r="A25" i="16" s="1"/>
  <c r="L24" i="16"/>
  <c r="A24" i="16" s="1"/>
  <c r="L23" i="16"/>
  <c r="A23" i="16" s="1"/>
  <c r="L22" i="16"/>
  <c r="A22" i="16" s="1"/>
  <c r="L21" i="16"/>
  <c r="A21" i="16" s="1"/>
  <c r="L20" i="16"/>
  <c r="A20" i="16" s="1"/>
  <c r="L19" i="16"/>
  <c r="A19" i="16" s="1"/>
  <c r="L18" i="16"/>
  <c r="A18" i="16" s="1"/>
  <c r="L17" i="16"/>
  <c r="A17" i="16" s="1"/>
  <c r="L16" i="16"/>
  <c r="A16" i="16" s="1"/>
  <c r="L15" i="16"/>
  <c r="A15" i="16" s="1"/>
  <c r="L14" i="16"/>
  <c r="A14" i="16" s="1"/>
  <c r="L13" i="16"/>
  <c r="A13" i="16" s="1"/>
  <c r="L12" i="16"/>
  <c r="A12" i="16" s="1"/>
  <c r="L11" i="16"/>
  <c r="A11" i="16" s="1"/>
  <c r="L10" i="16"/>
  <c r="L9" i="16"/>
  <c r="A281" i="16" l="1"/>
  <c r="L119" i="16"/>
  <c r="L121" i="16"/>
  <c r="A121" i="16" s="1"/>
  <c r="L92" i="16"/>
  <c r="A92" i="16" s="1"/>
  <c r="L77" i="16"/>
  <c r="A77" i="16" s="1"/>
  <c r="L110" i="16"/>
  <c r="A110" i="16" s="1"/>
  <c r="L101" i="16"/>
  <c r="A101" i="16" s="1"/>
  <c r="L93" i="16"/>
  <c r="A93" i="16" s="1"/>
  <c r="L66" i="16"/>
  <c r="L86" i="16"/>
  <c r="A86" i="16" s="1"/>
  <c r="L75" i="16"/>
  <c r="A75" i="16" s="1"/>
  <c r="L65" i="16"/>
  <c r="L84" i="16"/>
  <c r="A84" i="16" s="1"/>
  <c r="L123" i="16"/>
  <c r="A123" i="16" s="1"/>
  <c r="L70" i="16"/>
  <c r="A70" i="16" s="1"/>
  <c r="L107" i="16"/>
  <c r="A107" i="16" s="1"/>
  <c r="L105" i="16"/>
  <c r="A105" i="16" s="1"/>
  <c r="L74" i="16"/>
  <c r="A74" i="16" s="1"/>
  <c r="L82" i="16"/>
  <c r="A82" i="16" s="1"/>
  <c r="L90" i="16"/>
  <c r="A90" i="16" s="1"/>
  <c r="L94" i="16"/>
  <c r="A94" i="16" s="1"/>
  <c r="L98" i="16"/>
  <c r="A98" i="16" s="1"/>
  <c r="L103" i="16"/>
  <c r="A103" i="16" s="1"/>
  <c r="L111" i="16"/>
  <c r="A111" i="16" s="1"/>
  <c r="L80" i="16"/>
  <c r="A80" i="16" s="1"/>
  <c r="L114" i="16"/>
  <c r="A114" i="16" s="1"/>
  <c r="L69" i="16"/>
  <c r="A69" i="16" s="1"/>
  <c r="L102" i="16"/>
  <c r="A102" i="16" s="1"/>
  <c r="L85" i="16"/>
  <c r="A85" i="16" s="1"/>
  <c r="L97" i="16"/>
  <c r="A97" i="16" s="1"/>
  <c r="L78" i="16"/>
  <c r="A78" i="16" s="1"/>
  <c r="L64" i="16"/>
  <c r="L63" i="16"/>
  <c r="L67" i="16"/>
  <c r="A67" i="16" s="1"/>
  <c r="L108" i="16"/>
  <c r="A108" i="16" s="1"/>
  <c r="L112" i="16"/>
  <c r="A112" i="16" s="1"/>
  <c r="L116" i="16"/>
  <c r="A116" i="16" s="1"/>
  <c r="L118" i="16"/>
  <c r="L120" i="16"/>
  <c r="A120" i="16" s="1"/>
  <c r="L122" i="16"/>
  <c r="A122" i="16" s="1"/>
  <c r="L99" i="16"/>
  <c r="A99" i="16" s="1"/>
  <c r="L72" i="16"/>
  <c r="A72" i="16" s="1"/>
  <c r="L106" i="16"/>
  <c r="A106" i="16" s="1"/>
  <c r="L81" i="16"/>
  <c r="A81" i="16" s="1"/>
  <c r="L115" i="16"/>
  <c r="A115" i="16" s="1"/>
  <c r="L79" i="16"/>
  <c r="A79" i="16" s="1"/>
  <c r="L87" i="16"/>
  <c r="A87" i="16" s="1"/>
  <c r="L88" i="16"/>
  <c r="A88" i="16" s="1"/>
  <c r="L73" i="16"/>
  <c r="A73" i="16" s="1"/>
  <c r="L89" i="16"/>
  <c r="A89" i="16" s="1"/>
  <c r="L71" i="16"/>
  <c r="A71" i="16" s="1"/>
  <c r="L83" i="16"/>
  <c r="A83" i="16" s="1"/>
  <c r="L91" i="16"/>
  <c r="A91" i="16" s="1"/>
  <c r="L100" i="16"/>
  <c r="A100" i="16" s="1"/>
  <c r="L104" i="16"/>
  <c r="A104" i="16" s="1"/>
  <c r="L113" i="16"/>
  <c r="A113" i="16" s="1"/>
  <c r="L96" i="16"/>
  <c r="A96" i="16" s="1"/>
  <c r="L68" i="16"/>
  <c r="A68" i="16" s="1"/>
  <c r="L76" i="16"/>
  <c r="A76" i="16" s="1"/>
  <c r="L95" i="16"/>
  <c r="A95" i="16" s="1"/>
  <c r="L109" i="16"/>
  <c r="A109" i="16" s="1"/>
  <c r="L177" i="16"/>
  <c r="L8" i="16"/>
  <c r="F4" i="6" l="1"/>
  <c r="Q2" i="6"/>
  <c r="C10" i="15" l="1"/>
  <c r="C13" i="15" s="1"/>
  <c r="K282" i="16" l="1"/>
  <c r="K62" i="16"/>
  <c r="B10" i="15"/>
  <c r="B13" i="15" s="1"/>
  <c r="K58" i="16"/>
  <c r="K54" i="16"/>
  <c r="K50" i="16"/>
  <c r="K46" i="16"/>
  <c r="K42" i="16"/>
  <c r="K38" i="16"/>
  <c r="K34" i="16"/>
  <c r="K30" i="16"/>
  <c r="K26" i="16"/>
  <c r="K22" i="16"/>
  <c r="K18" i="16"/>
  <c r="K14" i="16"/>
  <c r="K10" i="16"/>
  <c r="K61" i="16"/>
  <c r="K57" i="16"/>
  <c r="K53" i="16"/>
  <c r="K49" i="16"/>
  <c r="K45" i="16"/>
  <c r="K41" i="16"/>
  <c r="K37" i="16"/>
  <c r="K33" i="16"/>
  <c r="K29" i="16"/>
  <c r="K25" i="16"/>
  <c r="K21" i="16"/>
  <c r="K17" i="16"/>
  <c r="K13" i="16"/>
  <c r="K9" i="16"/>
  <c r="K11" i="16"/>
  <c r="K7" i="16"/>
  <c r="K60" i="16"/>
  <c r="K56" i="16"/>
  <c r="K52" i="16"/>
  <c r="K48" i="16"/>
  <c r="K44" i="16"/>
  <c r="K40" i="16"/>
  <c r="K36" i="16"/>
  <c r="K32" i="16"/>
  <c r="K28" i="16"/>
  <c r="K24" i="16"/>
  <c r="K20" i="16"/>
  <c r="K16" i="16"/>
  <c r="K12" i="16"/>
  <c r="K8" i="16"/>
  <c r="K59" i="16"/>
  <c r="K55" i="16"/>
  <c r="K51" i="16"/>
  <c r="K47" i="16"/>
  <c r="K43" i="16"/>
  <c r="K39" i="16"/>
  <c r="K35" i="16"/>
  <c r="K31" i="16"/>
  <c r="K27" i="16"/>
  <c r="K23" i="16"/>
  <c r="K19" i="16"/>
  <c r="K15" i="16"/>
  <c r="K63" i="16"/>
  <c r="K71" i="16"/>
  <c r="K79" i="16"/>
  <c r="K87" i="16"/>
  <c r="K95" i="16"/>
  <c r="K103" i="16"/>
  <c r="K111" i="16"/>
  <c r="K120" i="16"/>
  <c r="K128" i="16"/>
  <c r="K136" i="16"/>
  <c r="K144" i="16"/>
  <c r="K152" i="16"/>
  <c r="K160" i="16"/>
  <c r="K168" i="16"/>
  <c r="K177" i="16"/>
  <c r="K185" i="16"/>
  <c r="K193" i="16"/>
  <c r="K201" i="16"/>
  <c r="K209" i="16"/>
  <c r="K64" i="16"/>
  <c r="K72" i="16"/>
  <c r="K80" i="16"/>
  <c r="K88" i="16"/>
  <c r="K96" i="16"/>
  <c r="K104" i="16"/>
  <c r="K112" i="16"/>
  <c r="K121" i="16"/>
  <c r="K129" i="16"/>
  <c r="K137" i="16"/>
  <c r="K145" i="16"/>
  <c r="K153" i="16"/>
  <c r="K161" i="16"/>
  <c r="K169" i="16"/>
  <c r="K178" i="16"/>
  <c r="K186" i="16"/>
  <c r="K194" i="16"/>
  <c r="K202" i="16"/>
  <c r="K210" i="16"/>
  <c r="K218" i="16"/>
  <c r="K226" i="16"/>
  <c r="K227" i="16"/>
  <c r="K235" i="16"/>
  <c r="K243" i="16"/>
  <c r="K65" i="16"/>
  <c r="K73" i="16"/>
  <c r="K81" i="16"/>
  <c r="K89" i="16"/>
  <c r="K97" i="16"/>
  <c r="K105" i="16"/>
  <c r="K113" i="16"/>
  <c r="K122" i="16"/>
  <c r="K130" i="16"/>
  <c r="K138" i="16"/>
  <c r="K146" i="16"/>
  <c r="K154" i="16"/>
  <c r="K162" i="16"/>
  <c r="K170" i="16"/>
  <c r="K66" i="16"/>
  <c r="K74" i="16"/>
  <c r="K82" i="16"/>
  <c r="K90" i="16"/>
  <c r="K98" i="16"/>
  <c r="K106" i="16"/>
  <c r="K114" i="16"/>
  <c r="K123" i="16"/>
  <c r="K131" i="16"/>
  <c r="K139" i="16"/>
  <c r="K147" i="16"/>
  <c r="K155" i="16"/>
  <c r="K163" i="16"/>
  <c r="K171" i="16"/>
  <c r="K67" i="16"/>
  <c r="K75" i="16"/>
  <c r="K83" i="16"/>
  <c r="K91" i="16"/>
  <c r="K99" i="16"/>
  <c r="K107" i="16"/>
  <c r="K115" i="16"/>
  <c r="K124" i="16"/>
  <c r="K132" i="16"/>
  <c r="K140" i="16"/>
  <c r="K148" i="16"/>
  <c r="K156" i="16"/>
  <c r="K164" i="16"/>
  <c r="K173" i="16"/>
  <c r="K181" i="16"/>
  <c r="K189" i="16"/>
  <c r="K197" i="16"/>
  <c r="K205" i="16"/>
  <c r="K213" i="16"/>
  <c r="K221" i="16"/>
  <c r="K230" i="16"/>
  <c r="K238" i="16"/>
  <c r="K246" i="16"/>
  <c r="K254" i="16"/>
  <c r="K262" i="16"/>
  <c r="K270" i="16"/>
  <c r="K278" i="16"/>
  <c r="K287" i="16"/>
  <c r="K295" i="16"/>
  <c r="K303" i="16"/>
  <c r="K311" i="16"/>
  <c r="K319" i="16"/>
  <c r="K327" i="16"/>
  <c r="K335" i="16"/>
  <c r="K68" i="16"/>
  <c r="K76" i="16"/>
  <c r="K84" i="16"/>
  <c r="K92" i="16"/>
  <c r="K100" i="16"/>
  <c r="K108" i="16"/>
  <c r="K116" i="16"/>
  <c r="K117" i="16"/>
  <c r="K125" i="16"/>
  <c r="K133" i="16"/>
  <c r="K141" i="16"/>
  <c r="K149" i="16"/>
  <c r="K157" i="16"/>
  <c r="K165" i="16"/>
  <c r="K174" i="16"/>
  <c r="K182" i="16"/>
  <c r="K190" i="16"/>
  <c r="K198" i="16"/>
  <c r="K206" i="16"/>
  <c r="K214" i="16"/>
  <c r="K222" i="16"/>
  <c r="K231" i="16"/>
  <c r="K239" i="16"/>
  <c r="K247" i="16"/>
  <c r="K255" i="16"/>
  <c r="K263" i="16"/>
  <c r="K271" i="16"/>
  <c r="K279" i="16"/>
  <c r="K288" i="16"/>
  <c r="K296" i="16"/>
  <c r="K304" i="16"/>
  <c r="K312" i="16"/>
  <c r="K320" i="16"/>
  <c r="K328" i="16"/>
  <c r="K336" i="16"/>
  <c r="K69" i="16"/>
  <c r="K101" i="16"/>
  <c r="K142" i="16"/>
  <c r="K176" i="16"/>
  <c r="K192" i="16"/>
  <c r="K208" i="16"/>
  <c r="K223" i="16"/>
  <c r="K232" i="16"/>
  <c r="K244" i="16"/>
  <c r="K256" i="16"/>
  <c r="K266" i="16"/>
  <c r="K276" i="16"/>
  <c r="K285" i="16"/>
  <c r="K317" i="16"/>
  <c r="K70" i="16"/>
  <c r="K102" i="16"/>
  <c r="K143" i="16"/>
  <c r="K179" i="16"/>
  <c r="K195" i="16"/>
  <c r="K211" i="16"/>
  <c r="K224" i="16"/>
  <c r="K233" i="16"/>
  <c r="K245" i="16"/>
  <c r="K257" i="16"/>
  <c r="K267" i="16"/>
  <c r="K277" i="16"/>
  <c r="K286" i="16"/>
  <c r="K298" i="16"/>
  <c r="K308" i="16"/>
  <c r="K77" i="16"/>
  <c r="K109" i="16"/>
  <c r="K118" i="16"/>
  <c r="K150" i="16"/>
  <c r="K180" i="16"/>
  <c r="K196" i="16"/>
  <c r="K212" i="16"/>
  <c r="K225" i="16"/>
  <c r="K234" i="16"/>
  <c r="K248" i="16"/>
  <c r="K258" i="16"/>
  <c r="K268" i="16"/>
  <c r="K280" i="16"/>
  <c r="K289" i="16"/>
  <c r="K299" i="16"/>
  <c r="K309" i="16"/>
  <c r="K321" i="16"/>
  <c r="K78" i="16"/>
  <c r="K110" i="16"/>
  <c r="K119" i="16"/>
  <c r="K151" i="16"/>
  <c r="K183" i="16"/>
  <c r="K199" i="16"/>
  <c r="K215" i="16"/>
  <c r="K236" i="16"/>
  <c r="K249" i="16"/>
  <c r="K259" i="16"/>
  <c r="K269" i="16"/>
  <c r="K281" i="16"/>
  <c r="K290" i="16"/>
  <c r="K300" i="16"/>
  <c r="K310" i="16"/>
  <c r="K322" i="16"/>
  <c r="K332" i="16"/>
  <c r="K85" i="16"/>
  <c r="K126" i="16"/>
  <c r="K158" i="16"/>
  <c r="K184" i="16"/>
  <c r="K200" i="16"/>
  <c r="K216" i="16"/>
  <c r="K237" i="16"/>
  <c r="K250" i="16"/>
  <c r="K260" i="16"/>
  <c r="K272" i="16"/>
  <c r="K291" i="16"/>
  <c r="K301" i="16"/>
  <c r="K313" i="16"/>
  <c r="K323" i="16"/>
  <c r="K333" i="16"/>
  <c r="K86" i="16"/>
  <c r="K127" i="16"/>
  <c r="K159" i="16"/>
  <c r="K187" i="16"/>
  <c r="K203" i="16"/>
  <c r="K217" i="16"/>
  <c r="K240" i="16"/>
  <c r="K251" i="16"/>
  <c r="K261" i="16"/>
  <c r="K273" i="16"/>
  <c r="K292" i="16"/>
  <c r="K302" i="16"/>
  <c r="K314" i="16"/>
  <c r="K324" i="16"/>
  <c r="K334" i="16"/>
  <c r="K135" i="16"/>
  <c r="K175" i="16"/>
  <c r="K207" i="16"/>
  <c r="K229" i="16"/>
  <c r="K253" i="16"/>
  <c r="K275" i="16"/>
  <c r="K294" i="16"/>
  <c r="K316" i="16"/>
  <c r="K297" i="16"/>
  <c r="K330" i="16"/>
  <c r="K93" i="16"/>
  <c r="K134" i="16"/>
  <c r="K166" i="16"/>
  <c r="K172" i="16"/>
  <c r="K188" i="16"/>
  <c r="K204" i="16"/>
  <c r="K219" i="16"/>
  <c r="K228" i="16"/>
  <c r="K241" i="16"/>
  <c r="K252" i="16"/>
  <c r="K264" i="16"/>
  <c r="K274" i="16"/>
  <c r="K283" i="16"/>
  <c r="K293" i="16"/>
  <c r="K305" i="16"/>
  <c r="K315" i="16"/>
  <c r="K325" i="16"/>
  <c r="K94" i="16"/>
  <c r="K167" i="16"/>
  <c r="K191" i="16"/>
  <c r="K220" i="16"/>
  <c r="K242" i="16"/>
  <c r="K265" i="16"/>
  <c r="K284" i="16"/>
  <c r="K306" i="16"/>
  <c r="K326" i="16"/>
  <c r="K307" i="16"/>
  <c r="K329" i="16"/>
  <c r="K318" i="16"/>
  <c r="K331" i="16"/>
  <c r="B4" i="15"/>
  <c r="J62" i="16" l="1"/>
  <c r="F2" i="19"/>
  <c r="B3" i="16"/>
  <c r="J282" i="16"/>
  <c r="F2" i="21"/>
  <c r="J58" i="16"/>
  <c r="J54" i="16"/>
  <c r="J50" i="16"/>
  <c r="J46" i="16"/>
  <c r="J42" i="16"/>
  <c r="J38" i="16"/>
  <c r="J34" i="16"/>
  <c r="J30" i="16"/>
  <c r="J26" i="16"/>
  <c r="J22" i="16"/>
  <c r="J18" i="16"/>
  <c r="J14" i="16"/>
  <c r="J10" i="16"/>
  <c r="J11" i="16"/>
  <c r="J27" i="16"/>
  <c r="J61" i="16"/>
  <c r="J57" i="16"/>
  <c r="J53" i="16"/>
  <c r="J49" i="16"/>
  <c r="J45" i="16"/>
  <c r="J41" i="16"/>
  <c r="J37" i="16"/>
  <c r="J33" i="16"/>
  <c r="J29" i="16"/>
  <c r="J25" i="16"/>
  <c r="J21" i="16"/>
  <c r="J17" i="16"/>
  <c r="J13" i="16"/>
  <c r="J9" i="16"/>
  <c r="J7" i="16"/>
  <c r="J55" i="16"/>
  <c r="J47" i="16"/>
  <c r="J39" i="16"/>
  <c r="J31" i="16"/>
  <c r="J19" i="16"/>
  <c r="J60" i="16"/>
  <c r="J56" i="16"/>
  <c r="J52" i="16"/>
  <c r="J48" i="16"/>
  <c r="J44" i="16"/>
  <c r="J40" i="16"/>
  <c r="J36" i="16"/>
  <c r="J32" i="16"/>
  <c r="J28" i="16"/>
  <c r="J24" i="16"/>
  <c r="J20" i="16"/>
  <c r="J16" i="16"/>
  <c r="J12" i="16"/>
  <c r="J8" i="16"/>
  <c r="J59" i="16"/>
  <c r="J51" i="16"/>
  <c r="J43" i="16"/>
  <c r="J35" i="16"/>
  <c r="J23" i="16"/>
  <c r="J15" i="16"/>
  <c r="D10" i="15"/>
  <c r="D13" i="15" s="1"/>
  <c r="F2" i="6"/>
  <c r="J3" i="16"/>
  <c r="I3" i="16"/>
  <c r="H3" i="16"/>
  <c r="F3" i="16"/>
  <c r="E3" i="16"/>
  <c r="D3" i="16"/>
  <c r="L117" i="16"/>
  <c r="L173" i="16"/>
  <c r="L174" i="16"/>
  <c r="L175" i="16"/>
  <c r="L176" i="16"/>
  <c r="L17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17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172" i="16"/>
  <c r="L283" i="16"/>
  <c r="L284" i="16"/>
  <c r="L285" i="16"/>
  <c r="L286" i="16"/>
  <c r="L287" i="16"/>
  <c r="L288" i="16"/>
  <c r="L289" i="16"/>
  <c r="L290" i="16"/>
  <c r="L291" i="16"/>
  <c r="A291" i="16" s="1"/>
  <c r="L292" i="16"/>
  <c r="A292" i="16" s="1"/>
  <c r="L293" i="16"/>
  <c r="A293" i="16" s="1"/>
  <c r="L294" i="16"/>
  <c r="A294" i="16" s="1"/>
  <c r="L295" i="16"/>
  <c r="A295" i="16" s="1"/>
  <c r="L296" i="16"/>
  <c r="A296" i="16" s="1"/>
  <c r="L297" i="16"/>
  <c r="A297" i="16" s="1"/>
  <c r="L298" i="16"/>
  <c r="A298" i="16" s="1"/>
  <c r="L299" i="16"/>
  <c r="A299" i="16" s="1"/>
  <c r="L300" i="16"/>
  <c r="A300" i="16" s="1"/>
  <c r="L301" i="16"/>
  <c r="A301" i="16" s="1"/>
  <c r="L302" i="16"/>
  <c r="A302" i="16" s="1"/>
  <c r="L303" i="16"/>
  <c r="A303" i="16" s="1"/>
  <c r="L304" i="16"/>
  <c r="A304" i="16" s="1"/>
  <c r="L305" i="16"/>
  <c r="A305" i="16" s="1"/>
  <c r="L306" i="16"/>
  <c r="A306" i="16" s="1"/>
  <c r="L307" i="16"/>
  <c r="A307" i="16" s="1"/>
  <c r="L308" i="16"/>
  <c r="A308" i="16" s="1"/>
  <c r="L309" i="16"/>
  <c r="A309" i="16" s="1"/>
  <c r="L310" i="16"/>
  <c r="A310" i="16" s="1"/>
  <c r="L311" i="16"/>
  <c r="A311" i="16" s="1"/>
  <c r="L312" i="16"/>
  <c r="A312" i="16" s="1"/>
  <c r="L313" i="16"/>
  <c r="A313" i="16" s="1"/>
  <c r="L314" i="16"/>
  <c r="A314" i="16" s="1"/>
  <c r="L315" i="16"/>
  <c r="A315" i="16" s="1"/>
  <c r="L316" i="16"/>
  <c r="A316" i="16" s="1"/>
  <c r="L317" i="16"/>
  <c r="A317" i="16" s="1"/>
  <c r="L318" i="16"/>
  <c r="A318" i="16" s="1"/>
  <c r="L319" i="16"/>
  <c r="A319" i="16" s="1"/>
  <c r="L320" i="16"/>
  <c r="A320" i="16" s="1"/>
  <c r="L321" i="16"/>
  <c r="A321" i="16" s="1"/>
  <c r="L322" i="16"/>
  <c r="A322" i="16" s="1"/>
  <c r="L323" i="16"/>
  <c r="A323" i="16" s="1"/>
  <c r="L324" i="16"/>
  <c r="A324" i="16" s="1"/>
  <c r="L325" i="16"/>
  <c r="A325" i="16" s="1"/>
  <c r="L326" i="16"/>
  <c r="A326" i="16" s="1"/>
  <c r="L327" i="16"/>
  <c r="A327" i="16" s="1"/>
  <c r="L328" i="16"/>
  <c r="A328" i="16" s="1"/>
  <c r="L329" i="16"/>
  <c r="A329" i="16" s="1"/>
  <c r="L330" i="16"/>
  <c r="A330" i="16" s="1"/>
  <c r="L331" i="16"/>
  <c r="A331" i="16" s="1"/>
  <c r="L332" i="16"/>
  <c r="A332" i="16" s="1"/>
  <c r="L333" i="16"/>
  <c r="A333" i="16" s="1"/>
  <c r="L334" i="16"/>
  <c r="A334" i="16" s="1"/>
  <c r="L335" i="16"/>
  <c r="A335" i="16" s="1"/>
  <c r="L336" i="16"/>
  <c r="A336" i="16" s="1"/>
  <c r="L228" i="16"/>
  <c r="L229" i="16"/>
  <c r="L230" i="16"/>
  <c r="L231" i="16"/>
  <c r="L232" i="16"/>
  <c r="L233" i="16"/>
  <c r="L234" i="16"/>
  <c r="L235" i="16"/>
  <c r="A235" i="16" s="1"/>
  <c r="L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6" i="16"/>
  <c r="J257" i="16"/>
  <c r="J258" i="16"/>
  <c r="J259" i="16"/>
  <c r="J260" i="16"/>
  <c r="J261" i="16"/>
  <c r="J262" i="16"/>
  <c r="J263" i="16"/>
  <c r="J264" i="16"/>
  <c r="J265" i="16"/>
  <c r="J266" i="16"/>
  <c r="J267" i="16"/>
  <c r="J268" i="16"/>
  <c r="J269" i="16"/>
  <c r="J270" i="16"/>
  <c r="J271" i="16"/>
  <c r="J272" i="16"/>
  <c r="J273" i="16"/>
  <c r="J274" i="16"/>
  <c r="J275" i="16"/>
  <c r="J276" i="16"/>
  <c r="J277" i="16"/>
  <c r="J278" i="16"/>
  <c r="J279" i="16"/>
  <c r="J280" i="16"/>
  <c r="J281" i="16"/>
  <c r="J283" i="16"/>
  <c r="J284" i="16"/>
  <c r="J285" i="16"/>
  <c r="J286" i="16"/>
  <c r="J287" i="16"/>
  <c r="J288" i="16"/>
  <c r="J289" i="16"/>
  <c r="J290" i="16"/>
  <c r="J291" i="16"/>
  <c r="J292" i="16"/>
  <c r="J293" i="16"/>
  <c r="J294" i="16"/>
  <c r="J295" i="16"/>
  <c r="J296" i="16"/>
  <c r="J297" i="16"/>
  <c r="J298" i="16"/>
  <c r="J299" i="16"/>
  <c r="J300" i="16"/>
  <c r="J301" i="16"/>
  <c r="J302" i="16"/>
  <c r="J303" i="16"/>
  <c r="J304" i="16"/>
  <c r="J305" i="16"/>
  <c r="J306" i="16"/>
  <c r="J307" i="16"/>
  <c r="J308" i="16"/>
  <c r="J309" i="16"/>
  <c r="J310" i="16"/>
  <c r="J311" i="16"/>
  <c r="J312" i="16"/>
  <c r="J313" i="16"/>
  <c r="J314" i="16"/>
  <c r="J315" i="16"/>
  <c r="J316" i="16"/>
  <c r="J317" i="16"/>
  <c r="J318" i="16"/>
  <c r="J319" i="16"/>
  <c r="J320" i="16"/>
  <c r="J321" i="16"/>
  <c r="J322" i="16"/>
  <c r="J323" i="16"/>
  <c r="J324" i="16"/>
  <c r="J325" i="16"/>
  <c r="J326" i="16"/>
  <c r="J327" i="16"/>
  <c r="J328" i="16"/>
  <c r="J329" i="16"/>
  <c r="J330" i="16"/>
  <c r="J331" i="16"/>
  <c r="J332" i="16"/>
  <c r="J333" i="16"/>
  <c r="J334" i="16"/>
  <c r="J335" i="16"/>
  <c r="J336" i="16"/>
  <c r="C3" i="16"/>
  <c r="J227" i="16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M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3" i="14"/>
  <c r="L62" i="14"/>
  <c r="K62" i="14"/>
  <c r="L61" i="14"/>
  <c r="K61" i="14"/>
  <c r="L60" i="14"/>
  <c r="K60" i="14"/>
  <c r="L59" i="14"/>
  <c r="K59" i="14"/>
  <c r="L58" i="14"/>
  <c r="K58" i="14"/>
  <c r="L57" i="14"/>
  <c r="K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L5" i="14"/>
  <c r="K5" i="14"/>
  <c r="L4" i="14"/>
  <c r="K4" i="14"/>
  <c r="L3" i="14"/>
  <c r="K3" i="14"/>
  <c r="E30" i="14"/>
  <c r="E33" i="14"/>
  <c r="F33" i="14"/>
  <c r="E34" i="14"/>
  <c r="F34" i="14"/>
  <c r="E35" i="14"/>
  <c r="F35" i="14"/>
  <c r="E36" i="14"/>
  <c r="F36" i="14"/>
  <c r="E37" i="14"/>
  <c r="F37" i="14"/>
  <c r="E38" i="14"/>
  <c r="F38" i="14"/>
  <c r="E39" i="14"/>
  <c r="F39" i="14"/>
  <c r="E40" i="14"/>
  <c r="F40" i="14"/>
  <c r="E41" i="14"/>
  <c r="F41" i="14"/>
  <c r="E42" i="14"/>
  <c r="F42" i="14"/>
  <c r="E43" i="14"/>
  <c r="F43" i="14"/>
  <c r="E44" i="14"/>
  <c r="F44" i="14"/>
  <c r="E45" i="14"/>
  <c r="F45" i="14"/>
  <c r="E46" i="14"/>
  <c r="F46" i="14"/>
  <c r="E47" i="14"/>
  <c r="F47" i="14"/>
  <c r="E48" i="14"/>
  <c r="F48" i="14"/>
  <c r="E49" i="14"/>
  <c r="F49" i="14"/>
  <c r="E50" i="14"/>
  <c r="F50" i="14"/>
  <c r="E51" i="14"/>
  <c r="F51" i="14"/>
  <c r="E52" i="14"/>
  <c r="F52" i="14"/>
  <c r="E53" i="14"/>
  <c r="F53" i="14"/>
  <c r="E54" i="14"/>
  <c r="F54" i="14"/>
  <c r="E55" i="14"/>
  <c r="F55" i="14"/>
  <c r="E56" i="14"/>
  <c r="F56" i="14"/>
  <c r="E57" i="14"/>
  <c r="F57" i="14"/>
  <c r="E58" i="14"/>
  <c r="F58" i="14"/>
  <c r="E59" i="14"/>
  <c r="F59" i="14"/>
  <c r="E60" i="14"/>
  <c r="F60" i="14"/>
  <c r="E61" i="14"/>
  <c r="F61" i="14"/>
  <c r="E62" i="14"/>
  <c r="F62" i="14"/>
  <c r="O62" i="14"/>
  <c r="N62" i="14"/>
  <c r="O61" i="14"/>
  <c r="N61" i="14"/>
  <c r="O60" i="14"/>
  <c r="N60" i="14"/>
  <c r="O59" i="14"/>
  <c r="N59" i="14"/>
  <c r="O58" i="14"/>
  <c r="N58" i="14"/>
  <c r="O57" i="14"/>
  <c r="N57" i="14"/>
  <c r="O56" i="14"/>
  <c r="N56" i="14"/>
  <c r="O55" i="14"/>
  <c r="N55" i="14"/>
  <c r="O54" i="14"/>
  <c r="N54" i="14"/>
  <c r="O53" i="14"/>
  <c r="N53" i="14"/>
  <c r="O52" i="14"/>
  <c r="N52" i="14"/>
  <c r="O51" i="14"/>
  <c r="N51" i="14"/>
  <c r="O50" i="14"/>
  <c r="N50" i="14"/>
  <c r="O49" i="14"/>
  <c r="N49" i="14"/>
  <c r="O48" i="14"/>
  <c r="N48" i="14"/>
  <c r="O47" i="14"/>
  <c r="N47" i="14"/>
  <c r="O46" i="14"/>
  <c r="N46" i="14"/>
  <c r="O45" i="14"/>
  <c r="N45" i="14"/>
  <c r="O44" i="14"/>
  <c r="N44" i="14"/>
  <c r="O43" i="14"/>
  <c r="N43" i="14"/>
  <c r="O42" i="14"/>
  <c r="N42" i="14"/>
  <c r="O41" i="14"/>
  <c r="N41" i="14"/>
  <c r="O40" i="14"/>
  <c r="N40" i="14"/>
  <c r="O39" i="14"/>
  <c r="N39" i="14"/>
  <c r="O38" i="14"/>
  <c r="N38" i="14"/>
  <c r="O37" i="14"/>
  <c r="N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O3" i="14"/>
  <c r="N3" i="14"/>
  <c r="I62" i="14"/>
  <c r="H62" i="14"/>
  <c r="I61" i="14"/>
  <c r="H61" i="14"/>
  <c r="I60" i="14"/>
  <c r="H60" i="14"/>
  <c r="I59" i="14"/>
  <c r="H59" i="14"/>
  <c r="I58" i="14"/>
  <c r="H58" i="14"/>
  <c r="I57" i="14"/>
  <c r="H57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50" i="14"/>
  <c r="H50" i="14"/>
  <c r="I49" i="14"/>
  <c r="H49" i="14"/>
  <c r="I48" i="14"/>
  <c r="H48" i="14"/>
  <c r="I47" i="14"/>
  <c r="H47" i="14"/>
  <c r="I46" i="14"/>
  <c r="H46" i="14"/>
  <c r="I45" i="14"/>
  <c r="H45" i="14"/>
  <c r="I44" i="14"/>
  <c r="H44" i="14"/>
  <c r="I43" i="14"/>
  <c r="H43" i="14"/>
  <c r="I42" i="14"/>
  <c r="H42" i="14"/>
  <c r="I41" i="14"/>
  <c r="H41" i="14"/>
  <c r="I40" i="14"/>
  <c r="H40" i="14"/>
  <c r="I39" i="14"/>
  <c r="H39" i="14"/>
  <c r="I38" i="14"/>
  <c r="H38" i="14"/>
  <c r="I37" i="14"/>
  <c r="H37" i="14"/>
  <c r="I36" i="14"/>
  <c r="H36" i="14"/>
  <c r="I35" i="14"/>
  <c r="H35" i="14"/>
  <c r="I34" i="14"/>
  <c r="H34" i="14"/>
  <c r="I33" i="14"/>
  <c r="H33" i="14"/>
  <c r="I32" i="14"/>
  <c r="H32" i="14"/>
  <c r="I31" i="14"/>
  <c r="H31" i="14"/>
  <c r="I30" i="14"/>
  <c r="H30" i="14"/>
  <c r="I29" i="14"/>
  <c r="H29" i="14"/>
  <c r="I28" i="14"/>
  <c r="H28" i="14"/>
  <c r="I27" i="14"/>
  <c r="H27" i="14"/>
  <c r="I26" i="14"/>
  <c r="H26" i="14"/>
  <c r="I25" i="14"/>
  <c r="H25" i="14"/>
  <c r="I24" i="14"/>
  <c r="H24" i="14"/>
  <c r="I23" i="14"/>
  <c r="H23" i="14"/>
  <c r="I22" i="14"/>
  <c r="H22" i="14"/>
  <c r="I21" i="14"/>
  <c r="H21" i="14"/>
  <c r="I20" i="14"/>
  <c r="H20" i="14"/>
  <c r="I19" i="14"/>
  <c r="H19" i="14"/>
  <c r="I18" i="14"/>
  <c r="H18" i="14"/>
  <c r="I17" i="14"/>
  <c r="H17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I7" i="14"/>
  <c r="H7" i="14"/>
  <c r="I6" i="14"/>
  <c r="H6" i="14"/>
  <c r="I5" i="14"/>
  <c r="H5" i="14"/>
  <c r="I4" i="14"/>
  <c r="H4" i="14"/>
  <c r="I3" i="14"/>
  <c r="H3" i="14"/>
  <c r="E4" i="14"/>
  <c r="F4" i="14"/>
  <c r="E5" i="14"/>
  <c r="F5" i="14"/>
  <c r="E6" i="14"/>
  <c r="F6" i="14"/>
  <c r="E7" i="14"/>
  <c r="F7" i="14"/>
  <c r="E8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E21" i="14"/>
  <c r="F21" i="14"/>
  <c r="E22" i="14"/>
  <c r="F22" i="14"/>
  <c r="E23" i="14"/>
  <c r="F23" i="14"/>
  <c r="E24" i="14"/>
  <c r="F24" i="14"/>
  <c r="E25" i="14"/>
  <c r="F25" i="14"/>
  <c r="E26" i="14"/>
  <c r="F26" i="14"/>
  <c r="E27" i="14"/>
  <c r="F27" i="14"/>
  <c r="E28" i="14"/>
  <c r="F28" i="14"/>
  <c r="E29" i="14"/>
  <c r="F29" i="14"/>
  <c r="F30" i="14"/>
  <c r="E31" i="14"/>
  <c r="F31" i="14"/>
  <c r="E32" i="14"/>
  <c r="F32" i="14"/>
  <c r="F3" i="14"/>
  <c r="E3" i="14"/>
  <c r="B61" i="14"/>
  <c r="C61" i="14"/>
  <c r="B62" i="14"/>
  <c r="C62" i="14"/>
  <c r="B55" i="14"/>
  <c r="C55" i="14"/>
  <c r="B56" i="14"/>
  <c r="C56" i="14"/>
  <c r="B57" i="14"/>
  <c r="C57" i="14"/>
  <c r="B58" i="14"/>
  <c r="C58" i="14"/>
  <c r="B59" i="14"/>
  <c r="C59" i="14"/>
  <c r="B60" i="14"/>
  <c r="C60" i="14"/>
  <c r="B34" i="14"/>
  <c r="C34" i="14"/>
  <c r="B35" i="14"/>
  <c r="C35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B47" i="14"/>
  <c r="C47" i="14"/>
  <c r="B48" i="14"/>
  <c r="C48" i="14"/>
  <c r="B49" i="14"/>
  <c r="C49" i="14"/>
  <c r="B50" i="14"/>
  <c r="C50" i="14"/>
  <c r="B51" i="14"/>
  <c r="C51" i="14"/>
  <c r="B52" i="14"/>
  <c r="C52" i="14"/>
  <c r="B53" i="14"/>
  <c r="C53" i="14"/>
  <c r="B54" i="14"/>
  <c r="C5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B21" i="14"/>
  <c r="C21" i="14"/>
  <c r="B22" i="14"/>
  <c r="C22" i="14"/>
  <c r="B23" i="14"/>
  <c r="C23" i="14"/>
  <c r="B24" i="14"/>
  <c r="C24" i="14"/>
  <c r="B25" i="14"/>
  <c r="C25" i="14"/>
  <c r="B26" i="14"/>
  <c r="C26" i="14"/>
  <c r="B27" i="14"/>
  <c r="C27" i="14"/>
  <c r="B28" i="14"/>
  <c r="C28" i="14"/>
  <c r="B29" i="14"/>
  <c r="C29" i="14"/>
  <c r="B30" i="14"/>
  <c r="C30" i="14"/>
  <c r="B31" i="14"/>
  <c r="C31" i="14"/>
  <c r="B32" i="14"/>
  <c r="C32" i="14"/>
  <c r="B33" i="14"/>
  <c r="C33" i="14"/>
  <c r="C4" i="14"/>
  <c r="B4" i="14"/>
  <c r="C3" i="14"/>
  <c r="B3" i="14"/>
  <c r="A234" i="16" l="1"/>
  <c r="A233" i="16"/>
  <c r="A232" i="16"/>
  <c r="A231" i="16"/>
  <c r="A66" i="16"/>
  <c r="A65" i="16"/>
  <c r="A10" i="16"/>
  <c r="A230" i="16"/>
  <c r="A289" i="16"/>
  <c r="A288" i="16"/>
  <c r="A287" i="16"/>
  <c r="A286" i="16"/>
  <c r="A177" i="16"/>
  <c r="A285" i="16"/>
  <c r="A176" i="16"/>
  <c r="A175" i="16"/>
  <c r="A290" i="16"/>
  <c r="A282" i="16"/>
  <c r="A284" i="16"/>
  <c r="A283" i="16"/>
  <c r="A174" i="16"/>
  <c r="A172" i="16"/>
  <c r="A228" i="16"/>
  <c r="A227" i="16"/>
  <c r="A117" i="16"/>
  <c r="A64" i="16"/>
  <c r="A119" i="16"/>
  <c r="A8" i="16"/>
  <c r="A62" i="16"/>
  <c r="A63" i="16"/>
  <c r="A7" i="16"/>
  <c r="A9" i="16"/>
  <c r="A118" i="16"/>
  <c r="A229" i="16"/>
  <c r="A173" i="16"/>
  <c r="Q61" i="14"/>
  <c r="Q13" i="14"/>
  <c r="Q57" i="14"/>
  <c r="Q9" i="14"/>
  <c r="Q37" i="14"/>
  <c r="Q33" i="14"/>
  <c r="Q24" i="14"/>
  <c r="R9" i="14"/>
  <c r="R41" i="14"/>
  <c r="Q27" i="14"/>
  <c r="Q62" i="14"/>
  <c r="R6" i="14"/>
  <c r="Q28" i="14"/>
  <c r="R13" i="14"/>
  <c r="R45" i="14"/>
  <c r="Q31" i="14"/>
  <c r="R48" i="14"/>
  <c r="Q3" i="14"/>
  <c r="R20" i="14"/>
  <c r="Q6" i="14"/>
  <c r="Q38" i="14"/>
  <c r="R55" i="14"/>
  <c r="R30" i="14"/>
  <c r="R46" i="14"/>
  <c r="Q55" i="14"/>
  <c r="Q42" i="14"/>
  <c r="R51" i="14"/>
  <c r="R8" i="14"/>
  <c r="R59" i="14"/>
  <c r="Q39" i="14"/>
  <c r="R27" i="14"/>
  <c r="R5" i="14"/>
  <c r="R40" i="14"/>
  <c r="R43" i="14"/>
  <c r="R60" i="14"/>
  <c r="Q18" i="14"/>
  <c r="R29" i="14"/>
  <c r="Q54" i="14"/>
  <c r="Q15" i="14"/>
  <c r="Q4" i="14"/>
  <c r="Q35" i="14"/>
  <c r="R54" i="14"/>
  <c r="R22" i="14"/>
  <c r="R34" i="14"/>
  <c r="R37" i="14"/>
  <c r="R50" i="14"/>
  <c r="Q58" i="14"/>
  <c r="R36" i="14"/>
  <c r="R12" i="14"/>
  <c r="R39" i="14"/>
  <c r="Q5" i="14"/>
  <c r="Q22" i="14"/>
  <c r="K3" i="16"/>
  <c r="G3" i="16"/>
  <c r="Q52" i="14"/>
  <c r="R35" i="14"/>
  <c r="Q59" i="14"/>
  <c r="R4" i="14"/>
  <c r="R52" i="14"/>
  <c r="R10" i="14"/>
  <c r="R32" i="14"/>
  <c r="R62" i="14"/>
  <c r="Q21" i="14"/>
  <c r="R25" i="14"/>
  <c r="Q36" i="14"/>
  <c r="Q14" i="14"/>
  <c r="R33" i="14"/>
  <c r="R7" i="14"/>
  <c r="Q40" i="14"/>
  <c r="Q53" i="14"/>
  <c r="R58" i="14"/>
  <c r="Q48" i="14"/>
  <c r="R18" i="14"/>
  <c r="Q19" i="14"/>
  <c r="Q7" i="14"/>
  <c r="R47" i="14"/>
  <c r="R21" i="14"/>
  <c r="Q45" i="14"/>
  <c r="Q8" i="14"/>
  <c r="R56" i="14"/>
  <c r="R26" i="14"/>
  <c r="Q51" i="14"/>
  <c r="R17" i="14"/>
  <c r="R53" i="14"/>
  <c r="Q44" i="14"/>
  <c r="R3" i="14"/>
  <c r="R24" i="14"/>
  <c r="Q32" i="14"/>
  <c r="Q47" i="14"/>
  <c r="R44" i="14"/>
  <c r="Q23" i="14"/>
  <c r="Q43" i="14"/>
  <c r="Q20" i="14"/>
  <c r="R19" i="14"/>
  <c r="Q60" i="14"/>
  <c r="R15" i="14"/>
  <c r="R42" i="14"/>
  <c r="Q41" i="14"/>
  <c r="R31" i="14"/>
  <c r="R11" i="14"/>
  <c r="R23" i="14"/>
  <c r="Q11" i="14"/>
  <c r="Q29" i="14"/>
  <c r="R49" i="14"/>
  <c r="R28" i="14"/>
  <c r="Q56" i="14"/>
  <c r="Q46" i="14"/>
  <c r="R16" i="14"/>
  <c r="R61" i="14"/>
  <c r="Q26" i="14"/>
  <c r="R57" i="14"/>
  <c r="Q49" i="14"/>
  <c r="R14" i="14"/>
  <c r="Q10" i="14"/>
  <c r="R38" i="14"/>
  <c r="Q16" i="14"/>
  <c r="Q30" i="14"/>
  <c r="Q34" i="14"/>
  <c r="Q12" i="14"/>
  <c r="Q17" i="14"/>
  <c r="Q50" i="14"/>
  <c r="Q25" i="14"/>
  <c r="V336" i="16" l="1"/>
  <c r="V328" i="16"/>
  <c r="V320" i="16"/>
  <c r="V312" i="16"/>
  <c r="V304" i="16"/>
  <c r="V296" i="16"/>
  <c r="V288" i="16"/>
  <c r="V280" i="16"/>
  <c r="V272" i="16"/>
  <c r="V264" i="16"/>
  <c r="V256" i="16"/>
  <c r="V248" i="16"/>
  <c r="V240" i="16"/>
  <c r="V232" i="16"/>
  <c r="V224" i="16"/>
  <c r="V216" i="16"/>
  <c r="V208" i="16"/>
  <c r="V200" i="16"/>
  <c r="V192" i="16"/>
  <c r="V184" i="16"/>
  <c r="V176" i="16"/>
  <c r="V168" i="16"/>
  <c r="V160" i="16"/>
  <c r="V152" i="16"/>
  <c r="V144" i="16"/>
  <c r="V136" i="16"/>
  <c r="V128" i="16"/>
  <c r="V120" i="16"/>
  <c r="V112" i="16"/>
  <c r="V104" i="16"/>
  <c r="V96" i="16"/>
  <c r="V88" i="16"/>
  <c r="V80" i="16"/>
  <c r="V72" i="16"/>
  <c r="V64" i="16"/>
  <c r="V56" i="16"/>
  <c r="V48" i="16"/>
  <c r="V40" i="16"/>
  <c r="V32" i="16"/>
  <c r="V24" i="16"/>
  <c r="V16" i="16"/>
  <c r="V7" i="16"/>
  <c r="V121" i="16"/>
  <c r="V335" i="16"/>
  <c r="V327" i="16"/>
  <c r="V319" i="16"/>
  <c r="V311" i="16"/>
  <c r="V303" i="16"/>
  <c r="V295" i="16"/>
  <c r="V287" i="16"/>
  <c r="V279" i="16"/>
  <c r="V271" i="16"/>
  <c r="V263" i="16"/>
  <c r="V255" i="16"/>
  <c r="V247" i="16"/>
  <c r="V239" i="16"/>
  <c r="V231" i="16"/>
  <c r="V223" i="16"/>
  <c r="V215" i="16"/>
  <c r="V207" i="16"/>
  <c r="V199" i="16"/>
  <c r="V191" i="16"/>
  <c r="V183" i="16"/>
  <c r="V175" i="16"/>
  <c r="V167" i="16"/>
  <c r="V159" i="16"/>
  <c r="V151" i="16"/>
  <c r="V143" i="16"/>
  <c r="V135" i="16"/>
  <c r="V127" i="16"/>
  <c r="V119" i="16"/>
  <c r="V111" i="16"/>
  <c r="V103" i="16"/>
  <c r="V95" i="16"/>
  <c r="V87" i="16"/>
  <c r="V79" i="16"/>
  <c r="V71" i="16"/>
  <c r="V63" i="16"/>
  <c r="V55" i="16"/>
  <c r="V47" i="16"/>
  <c r="V39" i="16"/>
  <c r="V31" i="16"/>
  <c r="V23" i="16"/>
  <c r="V15" i="16"/>
  <c r="V97" i="16"/>
  <c r="V334" i="16"/>
  <c r="V326" i="16"/>
  <c r="V318" i="16"/>
  <c r="V310" i="16"/>
  <c r="V302" i="16"/>
  <c r="V294" i="16"/>
  <c r="V286" i="16"/>
  <c r="V278" i="16"/>
  <c r="V270" i="16"/>
  <c r="V262" i="16"/>
  <c r="V254" i="16"/>
  <c r="V246" i="16"/>
  <c r="V238" i="16"/>
  <c r="V230" i="16"/>
  <c r="V222" i="16"/>
  <c r="V214" i="16"/>
  <c r="V206" i="16"/>
  <c r="V198" i="16"/>
  <c r="V190" i="16"/>
  <c r="V182" i="16"/>
  <c r="V174" i="16"/>
  <c r="V166" i="16"/>
  <c r="V158" i="16"/>
  <c r="V150" i="16"/>
  <c r="V142" i="16"/>
  <c r="V134" i="16"/>
  <c r="V126" i="16"/>
  <c r="V118" i="16"/>
  <c r="V110" i="16"/>
  <c r="V102" i="16"/>
  <c r="V94" i="16"/>
  <c r="V86" i="16"/>
  <c r="V78" i="16"/>
  <c r="V70" i="16"/>
  <c r="V62" i="16"/>
  <c r="V54" i="16"/>
  <c r="V46" i="16"/>
  <c r="V38" i="16"/>
  <c r="V30" i="16"/>
  <c r="V22" i="16"/>
  <c r="V14" i="16"/>
  <c r="V153" i="16"/>
  <c r="V9" i="16"/>
  <c r="V333" i="16"/>
  <c r="V325" i="16"/>
  <c r="V317" i="16"/>
  <c r="V309" i="16"/>
  <c r="V301" i="16"/>
  <c r="V293" i="16"/>
  <c r="V285" i="16"/>
  <c r="V277" i="16"/>
  <c r="V269" i="16"/>
  <c r="V261" i="16"/>
  <c r="V253" i="16"/>
  <c r="V245" i="16"/>
  <c r="V237" i="16"/>
  <c r="V229" i="16"/>
  <c r="V221" i="16"/>
  <c r="V213" i="16"/>
  <c r="V205" i="16"/>
  <c r="V197" i="16"/>
  <c r="V189" i="16"/>
  <c r="V181" i="16"/>
  <c r="V173" i="16"/>
  <c r="V165" i="16"/>
  <c r="V157" i="16"/>
  <c r="V149" i="16"/>
  <c r="V141" i="16"/>
  <c r="V133" i="16"/>
  <c r="V125" i="16"/>
  <c r="V117" i="16"/>
  <c r="V109" i="16"/>
  <c r="V101" i="16"/>
  <c r="V93" i="16"/>
  <c r="V85" i="16"/>
  <c r="V77" i="16"/>
  <c r="V69" i="16"/>
  <c r="V61" i="16"/>
  <c r="V53" i="16"/>
  <c r="V45" i="16"/>
  <c r="V37" i="16"/>
  <c r="V29" i="16"/>
  <c r="V21" i="16"/>
  <c r="V13" i="16"/>
  <c r="V137" i="16"/>
  <c r="V332" i="16"/>
  <c r="V324" i="16"/>
  <c r="V316" i="16"/>
  <c r="V308" i="16"/>
  <c r="V300" i="16"/>
  <c r="V292" i="16"/>
  <c r="V284" i="16"/>
  <c r="V276" i="16"/>
  <c r="V268" i="16"/>
  <c r="V260" i="16"/>
  <c r="V252" i="16"/>
  <c r="V244" i="16"/>
  <c r="V236" i="16"/>
  <c r="V228" i="16"/>
  <c r="V220" i="16"/>
  <c r="V212" i="16"/>
  <c r="V204" i="16"/>
  <c r="V196" i="16"/>
  <c r="V188" i="16"/>
  <c r="V180" i="16"/>
  <c r="V172" i="16"/>
  <c r="V164" i="16"/>
  <c r="V156" i="16"/>
  <c r="V148" i="16"/>
  <c r="V140" i="16"/>
  <c r="V132" i="16"/>
  <c r="V124" i="16"/>
  <c r="V116" i="16"/>
  <c r="V108" i="16"/>
  <c r="V100" i="16"/>
  <c r="V92" i="16"/>
  <c r="V84" i="16"/>
  <c r="V76" i="16"/>
  <c r="V68" i="16"/>
  <c r="V60" i="16"/>
  <c r="V52" i="16"/>
  <c r="V44" i="16"/>
  <c r="V36" i="16"/>
  <c r="V28" i="16"/>
  <c r="V20" i="16"/>
  <c r="V12" i="16"/>
  <c r="V193" i="16"/>
  <c r="V41" i="16"/>
  <c r="V17" i="16"/>
  <c r="V331" i="16"/>
  <c r="V323" i="16"/>
  <c r="V315" i="16"/>
  <c r="V307" i="16"/>
  <c r="V299" i="16"/>
  <c r="V291" i="16"/>
  <c r="V283" i="16"/>
  <c r="V275" i="16"/>
  <c r="V267" i="16"/>
  <c r="V259" i="16"/>
  <c r="V251" i="16"/>
  <c r="V243" i="16"/>
  <c r="V235" i="16"/>
  <c r="V227" i="16"/>
  <c r="V219" i="16"/>
  <c r="V211" i="16"/>
  <c r="V203" i="16"/>
  <c r="V195" i="16"/>
  <c r="V187" i="16"/>
  <c r="V179" i="16"/>
  <c r="V171" i="16"/>
  <c r="V163" i="16"/>
  <c r="V155" i="16"/>
  <c r="V147" i="16"/>
  <c r="V139" i="16"/>
  <c r="V131" i="16"/>
  <c r="V123" i="16"/>
  <c r="V115" i="16"/>
  <c r="V107" i="16"/>
  <c r="V99" i="16"/>
  <c r="V91" i="16"/>
  <c r="V83" i="16"/>
  <c r="V75" i="16"/>
  <c r="V67" i="16"/>
  <c r="V59" i="16"/>
  <c r="V51" i="16"/>
  <c r="V43" i="16"/>
  <c r="V35" i="16"/>
  <c r="V27" i="16"/>
  <c r="V19" i="16"/>
  <c r="V11" i="16"/>
  <c r="V217" i="16"/>
  <c r="V330" i="16"/>
  <c r="V322" i="16"/>
  <c r="V314" i="16"/>
  <c r="V306" i="16"/>
  <c r="V298" i="16"/>
  <c r="V290" i="16"/>
  <c r="V282" i="16"/>
  <c r="V274" i="16"/>
  <c r="V266" i="16"/>
  <c r="V258" i="16"/>
  <c r="V250" i="16"/>
  <c r="V242" i="16"/>
  <c r="V234" i="16"/>
  <c r="V226" i="16"/>
  <c r="V218" i="16"/>
  <c r="V210" i="16"/>
  <c r="V202" i="16"/>
  <c r="V194" i="16"/>
  <c r="V186" i="16"/>
  <c r="V178" i="16"/>
  <c r="V170" i="16"/>
  <c r="V162" i="16"/>
  <c r="V154" i="16"/>
  <c r="V146" i="16"/>
  <c r="V138" i="16"/>
  <c r="V130" i="16"/>
  <c r="V122" i="16"/>
  <c r="V114" i="16"/>
  <c r="V106" i="16"/>
  <c r="V98" i="16"/>
  <c r="V90" i="16"/>
  <c r="V82" i="16"/>
  <c r="V74" i="16"/>
  <c r="V66" i="16"/>
  <c r="V58" i="16"/>
  <c r="V50" i="16"/>
  <c r="V42" i="16"/>
  <c r="V34" i="16"/>
  <c r="V26" i="16"/>
  <c r="V18" i="16"/>
  <c r="V10" i="16"/>
  <c r="V329" i="16"/>
  <c r="V321" i="16"/>
  <c r="V313" i="16"/>
  <c r="V305" i="16"/>
  <c r="V297" i="16"/>
  <c r="V289" i="16"/>
  <c r="V281" i="16"/>
  <c r="V273" i="16"/>
  <c r="V265" i="16"/>
  <c r="V257" i="16"/>
  <c r="V249" i="16"/>
  <c r="V241" i="16"/>
  <c r="V233" i="16"/>
  <c r="V225" i="16"/>
  <c r="V209" i="16"/>
  <c r="V201" i="16"/>
  <c r="V185" i="16"/>
  <c r="V177" i="16"/>
  <c r="V169" i="16"/>
  <c r="V161" i="16"/>
  <c r="V145" i="16"/>
  <c r="V129" i="16"/>
  <c r="V113" i="16"/>
  <c r="V105" i="16"/>
  <c r="V89" i="16"/>
  <c r="V81" i="16"/>
  <c r="V73" i="16"/>
  <c r="V65" i="16"/>
  <c r="V57" i="16"/>
  <c r="V49" i="16"/>
  <c r="V33" i="16"/>
  <c r="V25" i="16"/>
  <c r="V8" i="16"/>
  <c r="R7" i="16"/>
  <c r="Q7" i="16"/>
  <c r="P7" i="16"/>
  <c r="S8" i="16"/>
  <c r="U282" i="16"/>
  <c r="T282" i="16"/>
  <c r="S282" i="16"/>
  <c r="R282" i="16"/>
  <c r="Q282" i="16"/>
  <c r="P282" i="16"/>
  <c r="U9" i="16"/>
  <c r="Q9" i="16"/>
  <c r="Q8" i="16"/>
  <c r="P9" i="16"/>
  <c r="R9" i="16"/>
  <c r="U8" i="16"/>
  <c r="U7" i="16"/>
  <c r="R8" i="16"/>
  <c r="P8" i="16"/>
  <c r="T9" i="16"/>
  <c r="T8" i="16"/>
  <c r="T7" i="16"/>
  <c r="S7" i="16"/>
  <c r="S9" i="16"/>
  <c r="R326" i="16"/>
  <c r="S315" i="16"/>
  <c r="P305" i="16"/>
  <c r="R294" i="16"/>
  <c r="S283" i="16"/>
  <c r="U331" i="16"/>
  <c r="T320" i="16"/>
  <c r="Q310" i="16"/>
  <c r="U299" i="16"/>
  <c r="T288" i="16"/>
  <c r="S336" i="16"/>
  <c r="P326" i="16"/>
  <c r="R315" i="16"/>
  <c r="S304" i="16"/>
  <c r="P294" i="16"/>
  <c r="R283" i="16"/>
  <c r="Q331" i="16"/>
  <c r="U320" i="16"/>
  <c r="T309" i="16"/>
  <c r="Q299" i="16"/>
  <c r="U288" i="16"/>
  <c r="Q328" i="16"/>
  <c r="U317" i="16"/>
  <c r="T306" i="16"/>
  <c r="Q296" i="16"/>
  <c r="U285" i="16"/>
  <c r="R325" i="16"/>
  <c r="Q297" i="16"/>
  <c r="U314" i="16"/>
  <c r="S285" i="16"/>
  <c r="T331" i="16"/>
  <c r="P303" i="16"/>
  <c r="S335" i="16"/>
  <c r="P325" i="16"/>
  <c r="R314" i="16"/>
  <c r="S303" i="16"/>
  <c r="P293" i="16"/>
  <c r="Q330" i="16"/>
  <c r="U319" i="16"/>
  <c r="T308" i="16"/>
  <c r="Q298" i="16"/>
  <c r="U287" i="16"/>
  <c r="R335" i="16"/>
  <c r="S324" i="16"/>
  <c r="P314" i="16"/>
  <c r="R303" i="16"/>
  <c r="S292" i="16"/>
  <c r="T329" i="16"/>
  <c r="Q319" i="16"/>
  <c r="U308" i="16"/>
  <c r="T297" i="16"/>
  <c r="Q287" i="16"/>
  <c r="T326" i="16"/>
  <c r="Q316" i="16"/>
  <c r="U305" i="16"/>
  <c r="T294" i="16"/>
  <c r="Q284" i="16"/>
  <c r="S321" i="16"/>
  <c r="R293" i="16"/>
  <c r="S310" i="16"/>
  <c r="P328" i="16"/>
  <c r="T299" i="16"/>
  <c r="R334" i="16"/>
  <c r="S323" i="16"/>
  <c r="P313" i="16"/>
  <c r="R302" i="16"/>
  <c r="S291" i="16"/>
  <c r="T328" i="16"/>
  <c r="Q318" i="16"/>
  <c r="U307" i="16"/>
  <c r="T296" i="16"/>
  <c r="Q286" i="16"/>
  <c r="P334" i="16"/>
  <c r="R323" i="16"/>
  <c r="S312" i="16"/>
  <c r="P302" i="16"/>
  <c r="R291" i="16"/>
  <c r="U328" i="16"/>
  <c r="T317" i="16"/>
  <c r="Q307" i="16"/>
  <c r="U296" i="16"/>
  <c r="T285" i="16"/>
  <c r="Q336" i="16"/>
  <c r="U325" i="16"/>
  <c r="T314" i="16"/>
  <c r="Q304" i="16"/>
  <c r="U293" i="16"/>
  <c r="U318" i="16"/>
  <c r="S289" i="16"/>
  <c r="T335" i="16"/>
  <c r="P307" i="16"/>
  <c r="R324" i="16"/>
  <c r="P296" i="16"/>
  <c r="P333" i="16"/>
  <c r="R322" i="16"/>
  <c r="S311" i="16"/>
  <c r="P301" i="16"/>
  <c r="R290" i="16"/>
  <c r="U327" i="16"/>
  <c r="T316" i="16"/>
  <c r="Q306" i="16"/>
  <c r="U295" i="16"/>
  <c r="T284" i="16"/>
  <c r="S332" i="16"/>
  <c r="P322" i="16"/>
  <c r="R311" i="16"/>
  <c r="S300" i="16"/>
  <c r="P290" i="16"/>
  <c r="Q327" i="16"/>
  <c r="U316" i="16"/>
  <c r="T305" i="16"/>
  <c r="Q295" i="16"/>
  <c r="U284" i="16"/>
  <c r="T334" i="16"/>
  <c r="Q324" i="16"/>
  <c r="U313" i="16"/>
  <c r="T302" i="16"/>
  <c r="Q292" i="16"/>
  <c r="S314" i="16"/>
  <c r="U286" i="16"/>
  <c r="P332" i="16"/>
  <c r="T303" i="16"/>
  <c r="Q321" i="16"/>
  <c r="R292" i="16"/>
  <c r="S274" i="16"/>
  <c r="P264" i="16"/>
  <c r="S309" i="16"/>
  <c r="S333" i="16"/>
  <c r="R305" i="16"/>
  <c r="S331" i="16"/>
  <c r="P321" i="16"/>
  <c r="R310" i="16"/>
  <c r="S299" i="16"/>
  <c r="P289" i="16"/>
  <c r="T336" i="16"/>
  <c r="Q326" i="16"/>
  <c r="U315" i="16"/>
  <c r="T304" i="16"/>
  <c r="Q294" i="16"/>
  <c r="U283" i="16"/>
  <c r="R331" i="16"/>
  <c r="S320" i="16"/>
  <c r="P310" i="16"/>
  <c r="R299" i="16"/>
  <c r="S288" i="16"/>
  <c r="U336" i="16"/>
  <c r="T325" i="16"/>
  <c r="Q315" i="16"/>
  <c r="U304" i="16"/>
  <c r="T293" i="16"/>
  <c r="Q283" i="16"/>
  <c r="U333" i="16"/>
  <c r="T322" i="16"/>
  <c r="Q312" i="16"/>
  <c r="U301" i="16"/>
  <c r="T290" i="16"/>
  <c r="P311" i="16"/>
  <c r="R328" i="16"/>
  <c r="P300" i="16"/>
  <c r="R317" i="16"/>
  <c r="Q289" i="16"/>
  <c r="R273" i="16"/>
  <c r="S262" i="16"/>
  <c r="S334" i="16"/>
  <c r="U306" i="16"/>
  <c r="R330" i="16"/>
  <c r="S319" i="16"/>
  <c r="P309" i="16"/>
  <c r="R298" i="16"/>
  <c r="S287" i="16"/>
  <c r="U335" i="16"/>
  <c r="T324" i="16"/>
  <c r="Q314" i="16"/>
  <c r="U303" i="16"/>
  <c r="T292" i="16"/>
  <c r="P330" i="16"/>
  <c r="R319" i="16"/>
  <c r="S308" i="16"/>
  <c r="P298" i="16"/>
  <c r="R287" i="16"/>
  <c r="Q335" i="16"/>
  <c r="U324" i="16"/>
  <c r="T313" i="16"/>
  <c r="Q303" i="16"/>
  <c r="U292" i="16"/>
  <c r="Q332" i="16"/>
  <c r="U321" i="16"/>
  <c r="T310" i="16"/>
  <c r="Q300" i="16"/>
  <c r="U289" i="16"/>
  <c r="P336" i="16"/>
  <c r="T307" i="16"/>
  <c r="Q325" i="16"/>
  <c r="R296" i="16"/>
  <c r="S313" i="16"/>
  <c r="R285" i="16"/>
  <c r="P329" i="16"/>
  <c r="R318" i="16"/>
  <c r="S307" i="16"/>
  <c r="P297" i="16"/>
  <c r="R286" i="16"/>
  <c r="Q334" i="16"/>
  <c r="U323" i="16"/>
  <c r="T312" i="16"/>
  <c r="Q302" i="16"/>
  <c r="U291" i="16"/>
  <c r="S328" i="16"/>
  <c r="P318" i="16"/>
  <c r="R307" i="16"/>
  <c r="S296" i="16"/>
  <c r="P286" i="16"/>
  <c r="T333" i="16"/>
  <c r="Q323" i="16"/>
  <c r="U312" i="16"/>
  <c r="T301" i="16"/>
  <c r="Q291" i="16"/>
  <c r="T330" i="16"/>
  <c r="Q320" i="16"/>
  <c r="U309" i="16"/>
  <c r="T298" i="16"/>
  <c r="Q288" i="16"/>
  <c r="R332" i="16"/>
  <c r="P304" i="16"/>
  <c r="R321" i="16"/>
  <c r="Q293" i="16"/>
  <c r="U310" i="16"/>
  <c r="R281" i="16"/>
  <c r="S270" i="16"/>
  <c r="T327" i="16"/>
  <c r="P299" i="16"/>
  <c r="S295" i="16"/>
  <c r="Q322" i="16"/>
  <c r="T289" i="16"/>
  <c r="T318" i="16"/>
  <c r="P272" i="16"/>
  <c r="P324" i="16"/>
  <c r="Q285" i="16"/>
  <c r="Q309" i="16"/>
  <c r="U279" i="16"/>
  <c r="T268" i="16"/>
  <c r="R301" i="16"/>
  <c r="U280" i="16"/>
  <c r="R266" i="16"/>
  <c r="R254" i="16"/>
  <c r="S243" i="16"/>
  <c r="P233" i="16"/>
  <c r="P275" i="16"/>
  <c r="P261" i="16"/>
  <c r="Q250" i="16"/>
  <c r="U239" i="16"/>
  <c r="T228" i="16"/>
  <c r="S318" i="16"/>
  <c r="U269" i="16"/>
  <c r="S256" i="16"/>
  <c r="P246" i="16"/>
  <c r="R235" i="16"/>
  <c r="P288" i="16"/>
  <c r="P278" i="16"/>
  <c r="T263" i="16"/>
  <c r="U252" i="16"/>
  <c r="T241" i="16"/>
  <c r="Q231" i="16"/>
  <c r="Q305" i="16"/>
  <c r="Q281" i="16"/>
  <c r="P267" i="16"/>
  <c r="T254" i="16"/>
  <c r="Q244" i="16"/>
  <c r="U233" i="16"/>
  <c r="U258" i="16"/>
  <c r="S229" i="16"/>
  <c r="P285" i="16"/>
  <c r="U311" i="16"/>
  <c r="Q308" i="16"/>
  <c r="P335" i="16"/>
  <c r="R269" i="16"/>
  <c r="R320" i="16"/>
  <c r="S301" i="16"/>
  <c r="Q278" i="16"/>
  <c r="U267" i="16"/>
  <c r="T291" i="16"/>
  <c r="T278" i="16"/>
  <c r="U264" i="16"/>
  <c r="P253" i="16"/>
  <c r="R242" i="16"/>
  <c r="S231" i="16"/>
  <c r="Q273" i="16"/>
  <c r="U259" i="16"/>
  <c r="T248" i="16"/>
  <c r="Q238" i="16"/>
  <c r="U227" i="16"/>
  <c r="R308" i="16"/>
  <c r="T281" i="16"/>
  <c r="S267" i="16"/>
  <c r="R255" i="16"/>
  <c r="S244" i="16"/>
  <c r="P234" i="16"/>
  <c r="R276" i="16"/>
  <c r="P262" i="16"/>
  <c r="Q251" i="16"/>
  <c r="U240" i="16"/>
  <c r="T229" i="16"/>
  <c r="P295" i="16"/>
  <c r="R279" i="16"/>
  <c r="Q265" i="16"/>
  <c r="U253" i="16"/>
  <c r="T242" i="16"/>
  <c r="Q232" i="16"/>
  <c r="S330" i="16"/>
  <c r="S254" i="16"/>
  <c r="U266" i="16"/>
  <c r="R236" i="16"/>
  <c r="T300" i="16"/>
  <c r="R327" i="16"/>
  <c r="U297" i="16"/>
  <c r="S306" i="16"/>
  <c r="P268" i="16"/>
  <c r="Q317" i="16"/>
  <c r="U330" i="16"/>
  <c r="U298" i="16"/>
  <c r="T276" i="16"/>
  <c r="Q266" i="16"/>
  <c r="P283" i="16"/>
  <c r="P277" i="16"/>
  <c r="T262" i="16"/>
  <c r="S251" i="16"/>
  <c r="P241" i="16"/>
  <c r="R230" i="16"/>
  <c r="R329" i="16"/>
  <c r="R271" i="16"/>
  <c r="Q258" i="16"/>
  <c r="U247" i="16"/>
  <c r="T236" i="16"/>
  <c r="S298" i="16"/>
  <c r="Q280" i="16"/>
  <c r="T265" i="16"/>
  <c r="P254" i="16"/>
  <c r="R243" i="16"/>
  <c r="S232" i="16"/>
  <c r="U274" i="16"/>
  <c r="U260" i="16"/>
  <c r="T249" i="16"/>
  <c r="Q239" i="16"/>
  <c r="U228" i="16"/>
  <c r="S286" i="16"/>
  <c r="S277" i="16"/>
  <c r="R263" i="16"/>
  <c r="Q252" i="16"/>
  <c r="U241" i="16"/>
  <c r="T230" i="16"/>
  <c r="R304" i="16"/>
  <c r="P251" i="16"/>
  <c r="Q290" i="16"/>
  <c r="S316" i="16"/>
  <c r="T286" i="16"/>
  <c r="S266" i="16"/>
  <c r="R313" i="16"/>
  <c r="S326" i="16"/>
  <c r="S294" i="16"/>
  <c r="U275" i="16"/>
  <c r="T264" i="16"/>
  <c r="Q275" i="16"/>
  <c r="Q261" i="16"/>
  <c r="R250" i="16"/>
  <c r="S239" i="16"/>
  <c r="P229" i="16"/>
  <c r="P319" i="16"/>
  <c r="S269" i="16"/>
  <c r="T256" i="16"/>
  <c r="Q246" i="16"/>
  <c r="U235" i="16"/>
  <c r="U290" i="16"/>
  <c r="R278" i="16"/>
  <c r="Q264" i="16"/>
  <c r="S252" i="16"/>
  <c r="P242" i="16"/>
  <c r="R231" i="16"/>
  <c r="R336" i="16"/>
  <c r="S272" i="16"/>
  <c r="Q259" i="16"/>
  <c r="U248" i="16"/>
  <c r="T237" i="16"/>
  <c r="Q227" i="16"/>
  <c r="T275" i="16"/>
  <c r="S261" i="16"/>
  <c r="T250" i="16"/>
  <c r="Q240" i="16"/>
  <c r="U229" i="16"/>
  <c r="P281" i="16"/>
  <c r="T247" i="16"/>
  <c r="S257" i="16"/>
  <c r="R229" i="16"/>
  <c r="P306" i="16"/>
  <c r="U332" i="16"/>
  <c r="S317" i="16"/>
  <c r="P280" i="16"/>
  <c r="R265" i="16"/>
  <c r="S302" i="16"/>
  <c r="P323" i="16"/>
  <c r="P291" i="16"/>
  <c r="Q274" i="16"/>
  <c r="U263" i="16"/>
  <c r="U273" i="16"/>
  <c r="S259" i="16"/>
  <c r="P249" i="16"/>
  <c r="R238" i="16"/>
  <c r="S227" i="16"/>
  <c r="R309" i="16"/>
  <c r="T267" i="16"/>
  <c r="U255" i="16"/>
  <c r="T244" i="16"/>
  <c r="Q234" i="16"/>
  <c r="U276" i="16"/>
  <c r="R262" i="16"/>
  <c r="R251" i="16"/>
  <c r="S240" i="16"/>
  <c r="P230" i="16"/>
  <c r="U326" i="16"/>
  <c r="P271" i="16"/>
  <c r="T257" i="16"/>
  <c r="Q247" i="16"/>
  <c r="U236" i="16"/>
  <c r="P274" i="16"/>
  <c r="Q260" i="16"/>
  <c r="U249" i="16"/>
  <c r="T238" i="16"/>
  <c r="Q228" i="16"/>
  <c r="Q276" i="16"/>
  <c r="P244" i="16"/>
  <c r="S327" i="16"/>
  <c r="R295" i="16"/>
  <c r="T321" i="16"/>
  <c r="R289" i="16"/>
  <c r="S278" i="16"/>
  <c r="T295" i="16"/>
  <c r="T319" i="16"/>
  <c r="T287" i="16"/>
  <c r="T272" i="16"/>
  <c r="Q262" i="16"/>
  <c r="S329" i="16"/>
  <c r="S271" i="16"/>
  <c r="R258" i="16"/>
  <c r="S247" i="16"/>
  <c r="P237" i="16"/>
  <c r="Q301" i="16"/>
  <c r="R280" i="16"/>
  <c r="P266" i="16"/>
  <c r="Q254" i="16"/>
  <c r="U243" i="16"/>
  <c r="T232" i="16"/>
  <c r="T274" i="16"/>
  <c r="S260" i="16"/>
  <c r="P250" i="16"/>
  <c r="R239" i="16"/>
  <c r="S228" i="16"/>
  <c r="R316" i="16"/>
  <c r="Q269" i="16"/>
  <c r="U256" i="16"/>
  <c r="T245" i="16"/>
  <c r="Q235" i="16"/>
  <c r="R333" i="16"/>
  <c r="R272" i="16"/>
  <c r="T258" i="16"/>
  <c r="Q248" i="16"/>
  <c r="U237" i="16"/>
  <c r="T271" i="16"/>
  <c r="P317" i="16"/>
  <c r="S284" i="16"/>
  <c r="Q311" i="16"/>
  <c r="Q329" i="16"/>
  <c r="R277" i="16"/>
  <c r="P292" i="16"/>
  <c r="P316" i="16"/>
  <c r="P284" i="16"/>
  <c r="U271" i="16"/>
  <c r="T260" i="16"/>
  <c r="P320" i="16"/>
  <c r="T269" i="16"/>
  <c r="P257" i="16"/>
  <c r="R246" i="16"/>
  <c r="S235" i="16"/>
  <c r="S290" i="16"/>
  <c r="U278" i="16"/>
  <c r="R264" i="16"/>
  <c r="T252" i="16"/>
  <c r="Q242" i="16"/>
  <c r="U231" i="16"/>
  <c r="P273" i="16"/>
  <c r="R259" i="16"/>
  <c r="S248" i="16"/>
  <c r="P238" i="16"/>
  <c r="R227" i="16"/>
  <c r="P308" i="16"/>
  <c r="S281" i="16"/>
  <c r="R267" i="16"/>
  <c r="Q255" i="16"/>
  <c r="U244" i="16"/>
  <c r="T233" i="16"/>
  <c r="T323" i="16"/>
  <c r="U270" i="16"/>
  <c r="U257" i="16"/>
  <c r="T246" i="16"/>
  <c r="Q236" i="16"/>
  <c r="R306" i="16"/>
  <c r="R247" i="16"/>
  <c r="T279" i="16"/>
  <c r="R233" i="16"/>
  <c r="S250" i="16"/>
  <c r="Q217" i="16"/>
  <c r="U206" i="16"/>
  <c r="T195" i="16"/>
  <c r="Q185" i="16"/>
  <c r="U174" i="16"/>
  <c r="R275" i="16"/>
  <c r="P243" i="16"/>
  <c r="S223" i="16"/>
  <c r="P213" i="16"/>
  <c r="R202" i="16"/>
  <c r="S191" i="16"/>
  <c r="P181" i="16"/>
  <c r="R161" i="16"/>
  <c r="S150" i="16"/>
  <c r="P140" i="16"/>
  <c r="U294" i="16"/>
  <c r="S249" i="16"/>
  <c r="Q226" i="16"/>
  <c r="U215" i="16"/>
  <c r="T204" i="16"/>
  <c r="Q194" i="16"/>
  <c r="U183" i="16"/>
  <c r="T172" i="16"/>
  <c r="T163" i="16"/>
  <c r="S263" i="16"/>
  <c r="S234" i="16"/>
  <c r="U220" i="16"/>
  <c r="T209" i="16"/>
  <c r="Q199" i="16"/>
  <c r="U188" i="16"/>
  <c r="T177" i="16"/>
  <c r="T168" i="16"/>
  <c r="Q158" i="16"/>
  <c r="U147" i="16"/>
  <c r="T136" i="16"/>
  <c r="P259" i="16"/>
  <c r="S226" i="16"/>
  <c r="R205" i="16"/>
  <c r="P184" i="16"/>
  <c r="U157" i="16"/>
  <c r="U142" i="16"/>
  <c r="T129" i="16"/>
  <c r="Q119" i="16"/>
  <c r="U108" i="16"/>
  <c r="T97" i="16"/>
  <c r="Q87" i="16"/>
  <c r="R215" i="16"/>
  <c r="P194" i="16"/>
  <c r="S172" i="16"/>
  <c r="S165" i="16"/>
  <c r="U149" i="16"/>
  <c r="Q135" i="16"/>
  <c r="R124" i="16"/>
  <c r="S113" i="16"/>
  <c r="P103" i="16"/>
  <c r="R92" i="16"/>
  <c r="S81" i="16"/>
  <c r="P71" i="16"/>
  <c r="R60" i="16"/>
  <c r="S49" i="16"/>
  <c r="P39" i="16"/>
  <c r="R28" i="16"/>
  <c r="S237" i="16"/>
  <c r="R220" i="16"/>
  <c r="P199" i="16"/>
  <c r="S177" i="16"/>
  <c r="S169" i="16"/>
  <c r="S152" i="16"/>
  <c r="U138" i="16"/>
  <c r="T126" i="16"/>
  <c r="Q116" i="16"/>
  <c r="U105" i="16"/>
  <c r="T94" i="16"/>
  <c r="Q84" i="16"/>
  <c r="P279" i="16"/>
  <c r="U209" i="16"/>
  <c r="Q188" i="16"/>
  <c r="S160" i="16"/>
  <c r="U145" i="16"/>
  <c r="P132" i="16"/>
  <c r="R121" i="16"/>
  <c r="S110" i="16"/>
  <c r="P100" i="16"/>
  <c r="R89" i="16"/>
  <c r="S78" i="16"/>
  <c r="P68" i="16"/>
  <c r="R57" i="16"/>
  <c r="R211" i="16"/>
  <c r="P190" i="16"/>
  <c r="T332" i="16"/>
  <c r="Q268" i="16"/>
  <c r="S236" i="16"/>
  <c r="S265" i="16"/>
  <c r="P247" i="16"/>
  <c r="U226" i="16"/>
  <c r="T215" i="16"/>
  <c r="Q205" i="16"/>
  <c r="U194" i="16"/>
  <c r="T183" i="16"/>
  <c r="Q173" i="16"/>
  <c r="R270" i="16"/>
  <c r="T239" i="16"/>
  <c r="R222" i="16"/>
  <c r="S211" i="16"/>
  <c r="P201" i="16"/>
  <c r="R190" i="16"/>
  <c r="S179" i="16"/>
  <c r="S170" i="16"/>
  <c r="P160" i="16"/>
  <c r="R149" i="16"/>
  <c r="S138" i="16"/>
  <c r="Q279" i="16"/>
  <c r="U246" i="16"/>
  <c r="T224" i="16"/>
  <c r="Q214" i="16"/>
  <c r="U203" i="16"/>
  <c r="T192" i="16"/>
  <c r="Q182" i="16"/>
  <c r="U162" i="16"/>
  <c r="T259" i="16"/>
  <c r="P231" i="16"/>
  <c r="Q219" i="16"/>
  <c r="U208" i="16"/>
  <c r="T197" i="16"/>
  <c r="Q187" i="16"/>
  <c r="U176" i="16"/>
  <c r="U167" i="16"/>
  <c r="T156" i="16"/>
  <c r="Q146" i="16"/>
  <c r="U135" i="16"/>
  <c r="R249" i="16"/>
  <c r="P224" i="16"/>
  <c r="S202" i="16"/>
  <c r="R181" i="16"/>
  <c r="Q155" i="16"/>
  <c r="S140" i="16"/>
  <c r="U128" i="16"/>
  <c r="T117" i="16"/>
  <c r="Q107" i="16"/>
  <c r="U96" i="16"/>
  <c r="T85" i="16"/>
  <c r="S212" i="16"/>
  <c r="R191" i="16"/>
  <c r="R163" i="16"/>
  <c r="S147" i="16"/>
  <c r="S133" i="16"/>
  <c r="P123" i="16"/>
  <c r="R112" i="16"/>
  <c r="S101" i="16"/>
  <c r="P91" i="16"/>
  <c r="R80" i="16"/>
  <c r="S69" i="16"/>
  <c r="P59" i="16"/>
  <c r="R48" i="16"/>
  <c r="S37" i="16"/>
  <c r="P27" i="16"/>
  <c r="T283" i="16"/>
  <c r="P228" i="16"/>
  <c r="S217" i="16"/>
  <c r="R196" i="16"/>
  <c r="P175" i="16"/>
  <c r="R167" i="16"/>
  <c r="P151" i="16"/>
  <c r="S136" i="16"/>
  <c r="U125" i="16"/>
  <c r="T114" i="16"/>
  <c r="Q104" i="16"/>
  <c r="U93" i="16"/>
  <c r="T82" i="16"/>
  <c r="Q267" i="16"/>
  <c r="T206" i="16"/>
  <c r="U185" i="16"/>
  <c r="T158" i="16"/>
  <c r="S143" i="16"/>
  <c r="S130" i="16"/>
  <c r="P120" i="16"/>
  <c r="R109" i="16"/>
  <c r="S98" i="16"/>
  <c r="P88" i="16"/>
  <c r="R77" i="16"/>
  <c r="S66" i="16"/>
  <c r="P56" i="16"/>
  <c r="Q277" i="16"/>
  <c r="T280" i="16"/>
  <c r="S255" i="16"/>
  <c r="P327" i="16"/>
  <c r="T253" i="16"/>
  <c r="S268" i="16"/>
  <c r="T243" i="16"/>
  <c r="Q225" i="16"/>
  <c r="U214" i="16"/>
  <c r="T203" i="16"/>
  <c r="Q193" i="16"/>
  <c r="U182" i="16"/>
  <c r="U265" i="16"/>
  <c r="P236" i="16"/>
  <c r="P221" i="16"/>
  <c r="R210" i="16"/>
  <c r="S199" i="16"/>
  <c r="P189" i="16"/>
  <c r="R178" i="16"/>
  <c r="R169" i="16"/>
  <c r="S158" i="16"/>
  <c r="P148" i="16"/>
  <c r="R137" i="16"/>
  <c r="R274" i="16"/>
  <c r="S242" i="16"/>
  <c r="U223" i="16"/>
  <c r="T212" i="16"/>
  <c r="Q202" i="16"/>
  <c r="U191" i="16"/>
  <c r="T180" i="16"/>
  <c r="T171" i="16"/>
  <c r="Q161" i="16"/>
  <c r="P256" i="16"/>
  <c r="T227" i="16"/>
  <c r="T217" i="16"/>
  <c r="Q207" i="16"/>
  <c r="U196" i="16"/>
  <c r="T185" i="16"/>
  <c r="Q175" i="16"/>
  <c r="Q166" i="16"/>
  <c r="U155" i="16"/>
  <c r="T144" i="16"/>
  <c r="Q241" i="16"/>
  <c r="R221" i="16"/>
  <c r="P200" i="16"/>
  <c r="S178" i="16"/>
  <c r="P170" i="16"/>
  <c r="Q153" i="16"/>
  <c r="P139" i="16"/>
  <c r="Q127" i="16"/>
  <c r="U116" i="16"/>
  <c r="T105" i="16"/>
  <c r="Q95" i="16"/>
  <c r="U84" i="16"/>
  <c r="P210" i="16"/>
  <c r="S188" i="16"/>
  <c r="U161" i="16"/>
  <c r="T145" i="16"/>
  <c r="R132" i="16"/>
  <c r="S121" i="16"/>
  <c r="P111" i="16"/>
  <c r="R100" i="16"/>
  <c r="S89" i="16"/>
  <c r="P79" i="16"/>
  <c r="R68" i="16"/>
  <c r="S57" i="16"/>
  <c r="P47" i="16"/>
  <c r="R36" i="16"/>
  <c r="S25" i="16"/>
  <c r="P215" i="16"/>
  <c r="S193" i="16"/>
  <c r="R172" i="16"/>
  <c r="U165" i="16"/>
  <c r="Q149" i="16"/>
  <c r="P135" i="16"/>
  <c r="Q124" i="16"/>
  <c r="U113" i="16"/>
  <c r="T102" i="16"/>
  <c r="Q92" i="16"/>
  <c r="U81" i="16"/>
  <c r="T255" i="16"/>
  <c r="U225" i="16"/>
  <c r="Q204" i="16"/>
  <c r="T182" i="16"/>
  <c r="U156" i="16"/>
  <c r="T141" i="16"/>
  <c r="R129" i="16"/>
  <c r="S118" i="16"/>
  <c r="P108" i="16"/>
  <c r="R97" i="16"/>
  <c r="S86" i="16"/>
  <c r="P76" i="16"/>
  <c r="R65" i="16"/>
  <c r="P276" i="16"/>
  <c r="Q270" i="16"/>
  <c r="P245" i="16"/>
  <c r="S276" i="16"/>
  <c r="Q243" i="16"/>
  <c r="Q256" i="16"/>
  <c r="S325" i="16"/>
  <c r="S280" i="16"/>
  <c r="P240" i="16"/>
  <c r="T223" i="16"/>
  <c r="Q213" i="16"/>
  <c r="U202" i="16"/>
  <c r="T191" i="16"/>
  <c r="Q181" i="16"/>
  <c r="R261" i="16"/>
  <c r="R232" i="16"/>
  <c r="S219" i="16"/>
  <c r="P209" i="16"/>
  <c r="R198" i="16"/>
  <c r="S187" i="16"/>
  <c r="P177" i="16"/>
  <c r="P168" i="16"/>
  <c r="R157" i="16"/>
  <c r="S146" i="16"/>
  <c r="P136" i="16"/>
  <c r="P270" i="16"/>
  <c r="P239" i="16"/>
  <c r="Q222" i="16"/>
  <c r="U211" i="16"/>
  <c r="T200" i="16"/>
  <c r="Q190" i="16"/>
  <c r="U179" i="16"/>
  <c r="U170" i="16"/>
  <c r="T159" i="16"/>
  <c r="Q313" i="16"/>
  <c r="R252" i="16"/>
  <c r="U216" i="16"/>
  <c r="T205" i="16"/>
  <c r="Q195" i="16"/>
  <c r="U184" i="16"/>
  <c r="T173" i="16"/>
  <c r="T164" i="16"/>
  <c r="Q154" i="16"/>
  <c r="U143" i="16"/>
  <c r="S293" i="16"/>
  <c r="S230" i="16"/>
  <c r="S218" i="16"/>
  <c r="R197" i="16"/>
  <c r="P176" i="16"/>
  <c r="Q168" i="16"/>
  <c r="R151" i="16"/>
  <c r="Q137" i="16"/>
  <c r="T125" i="16"/>
  <c r="Q115" i="16"/>
  <c r="U104" i="16"/>
  <c r="T93" i="16"/>
  <c r="Q83" i="16"/>
  <c r="P269" i="16"/>
  <c r="R207" i="16"/>
  <c r="P186" i="16"/>
  <c r="Q159" i="16"/>
  <c r="Q144" i="16"/>
  <c r="P131" i="16"/>
  <c r="R120" i="16"/>
  <c r="S109" i="16"/>
  <c r="P99" i="16"/>
  <c r="R88" i="16"/>
  <c r="S77" i="16"/>
  <c r="P67" i="16"/>
  <c r="R56" i="16"/>
  <c r="S45" i="16"/>
  <c r="P35" i="16"/>
  <c r="R24" i="16"/>
  <c r="R212" i="16"/>
  <c r="P191" i="16"/>
  <c r="Q163" i="16"/>
  <c r="R147" i="16"/>
  <c r="U133" i="16"/>
  <c r="T122" i="16"/>
  <c r="Q112" i="16"/>
  <c r="U101" i="16"/>
  <c r="T90" i="16"/>
  <c r="Q80" i="16"/>
  <c r="S245" i="16"/>
  <c r="T222" i="16"/>
  <c r="U201" i="16"/>
  <c r="Q180" i="16"/>
  <c r="R171" i="16"/>
  <c r="R154" i="16"/>
  <c r="Q140" i="16"/>
  <c r="P128" i="16"/>
  <c r="R117" i="16"/>
  <c r="S106" i="16"/>
  <c r="P96" i="16"/>
  <c r="U300" i="16"/>
  <c r="R312" i="16"/>
  <c r="R234" i="16"/>
  <c r="U262" i="16"/>
  <c r="U232" i="16"/>
  <c r="U245" i="16"/>
  <c r="T266" i="16"/>
  <c r="U302" i="16"/>
  <c r="S275" i="16"/>
  <c r="Q233" i="16"/>
  <c r="U222" i="16"/>
  <c r="T211" i="16"/>
  <c r="Q201" i="16"/>
  <c r="U190" i="16"/>
  <c r="T179" i="16"/>
  <c r="R257" i="16"/>
  <c r="Q229" i="16"/>
  <c r="R218" i="16"/>
  <c r="S207" i="16"/>
  <c r="P197" i="16"/>
  <c r="R186" i="16"/>
  <c r="S175" i="16"/>
  <c r="S166" i="16"/>
  <c r="P156" i="16"/>
  <c r="R145" i="16"/>
  <c r="S134" i="16"/>
  <c r="P265" i="16"/>
  <c r="T235" i="16"/>
  <c r="T220" i="16"/>
  <c r="Q210" i="16"/>
  <c r="U199" i="16"/>
  <c r="T188" i="16"/>
  <c r="Q178" i="16"/>
  <c r="Q169" i="16"/>
  <c r="U158" i="16"/>
  <c r="P287" i="16"/>
  <c r="Q249" i="16"/>
  <c r="T225" i="16"/>
  <c r="Q215" i="16"/>
  <c r="U204" i="16"/>
  <c r="T193" i="16"/>
  <c r="Q183" i="16"/>
  <c r="U172" i="16"/>
  <c r="U163" i="16"/>
  <c r="T152" i="16"/>
  <c r="Q142" i="16"/>
  <c r="P216" i="16"/>
  <c r="S194" i="16"/>
  <c r="R173" i="16"/>
  <c r="T165" i="16"/>
  <c r="S149" i="16"/>
  <c r="R135" i="16"/>
  <c r="U124" i="16"/>
  <c r="T113" i="16"/>
  <c r="Q103" i="16"/>
  <c r="U92" i="16"/>
  <c r="T81" i="16"/>
  <c r="S258" i="16"/>
  <c r="P226" i="16"/>
  <c r="S204" i="16"/>
  <c r="R183" i="16"/>
  <c r="P157" i="16"/>
  <c r="R142" i="16"/>
  <c r="S129" i="16"/>
  <c r="P119" i="16"/>
  <c r="R108" i="16"/>
  <c r="S97" i="16"/>
  <c r="P87" i="16"/>
  <c r="R76" i="16"/>
  <c r="S65" i="16"/>
  <c r="P55" i="16"/>
  <c r="R44" i="16"/>
  <c r="S33" i="16"/>
  <c r="P23" i="16"/>
  <c r="U281" i="16"/>
  <c r="S209" i="16"/>
  <c r="R188" i="16"/>
  <c r="P161" i="16"/>
  <c r="S145" i="16"/>
  <c r="Q132" i="16"/>
  <c r="U121" i="16"/>
  <c r="T110" i="16"/>
  <c r="Q100" i="16"/>
  <c r="U89" i="16"/>
  <c r="U334" i="16"/>
  <c r="R237" i="16"/>
  <c r="Q220" i="16"/>
  <c r="T198" i="16"/>
  <c r="U177" i="16"/>
  <c r="U169" i="16"/>
  <c r="U152" i="16"/>
  <c r="R138" i="16"/>
  <c r="S126" i="16"/>
  <c r="P116" i="16"/>
  <c r="R105" i="16"/>
  <c r="S94" i="16"/>
  <c r="P84" i="16"/>
  <c r="R73" i="16"/>
  <c r="S62" i="16"/>
  <c r="R244" i="16"/>
  <c r="P222" i="16"/>
  <c r="S200" i="16"/>
  <c r="R179" i="16"/>
  <c r="U329" i="16"/>
  <c r="P331" i="16"/>
  <c r="T311" i="16"/>
  <c r="U251" i="16"/>
  <c r="S297" i="16"/>
  <c r="T234" i="16"/>
  <c r="T261" i="16"/>
  <c r="T270" i="16"/>
  <c r="Q221" i="16"/>
  <c r="U210" i="16"/>
  <c r="T199" i="16"/>
  <c r="Q189" i="16"/>
  <c r="U178" i="16"/>
  <c r="S322" i="16"/>
  <c r="S253" i="16"/>
  <c r="P217" i="16"/>
  <c r="R206" i="16"/>
  <c r="S195" i="16"/>
  <c r="P185" i="16"/>
  <c r="R174" i="16"/>
  <c r="R165" i="16"/>
  <c r="S154" i="16"/>
  <c r="P144" i="16"/>
  <c r="R260" i="16"/>
  <c r="P232" i="16"/>
  <c r="U219" i="16"/>
  <c r="T208" i="16"/>
  <c r="Q198" i="16"/>
  <c r="U187" i="16"/>
  <c r="T176" i="16"/>
  <c r="T167" i="16"/>
  <c r="Q157" i="16"/>
  <c r="T277" i="16"/>
  <c r="R245" i="16"/>
  <c r="U224" i="16"/>
  <c r="T213" i="16"/>
  <c r="Q203" i="16"/>
  <c r="U192" i="16"/>
  <c r="T181" i="16"/>
  <c r="Q162" i="16"/>
  <c r="U151" i="16"/>
  <c r="T140" i="16"/>
  <c r="R213" i="16"/>
  <c r="P192" i="16"/>
  <c r="S163" i="16"/>
  <c r="T147" i="16"/>
  <c r="T133" i="16"/>
  <c r="Q123" i="16"/>
  <c r="U112" i="16"/>
  <c r="T101" i="16"/>
  <c r="Q91" i="16"/>
  <c r="U80" i="16"/>
  <c r="R248" i="16"/>
  <c r="R223" i="16"/>
  <c r="P202" i="16"/>
  <c r="S180" i="16"/>
  <c r="P155" i="16"/>
  <c r="U140" i="16"/>
  <c r="R128" i="16"/>
  <c r="S117" i="16"/>
  <c r="P107" i="16"/>
  <c r="R96" i="16"/>
  <c r="S85" i="16"/>
  <c r="P75" i="16"/>
  <c r="R64" i="16"/>
  <c r="S53" i="16"/>
  <c r="P43" i="16"/>
  <c r="R32" i="16"/>
  <c r="S21" i="16"/>
  <c r="R268" i="16"/>
  <c r="P207" i="16"/>
  <c r="S185" i="16"/>
  <c r="P159" i="16"/>
  <c r="T143" i="16"/>
  <c r="T130" i="16"/>
  <c r="Q120" i="16"/>
  <c r="U109" i="16"/>
  <c r="T98" i="16"/>
  <c r="Q88" i="16"/>
  <c r="P227" i="16"/>
  <c r="U217" i="16"/>
  <c r="Q196" i="16"/>
  <c r="T174" i="16"/>
  <c r="Q167" i="16"/>
  <c r="T150" i="16"/>
  <c r="U136" i="16"/>
  <c r="R125" i="16"/>
  <c r="S114" i="16"/>
  <c r="P104" i="16"/>
  <c r="R93" i="16"/>
  <c r="S82" i="16"/>
  <c r="P72" i="16"/>
  <c r="R61" i="16"/>
  <c r="T315" i="16"/>
  <c r="U234" i="16"/>
  <c r="R300" i="16"/>
  <c r="R288" i="16"/>
  <c r="T240" i="16"/>
  <c r="Q271" i="16"/>
  <c r="P315" i="16"/>
  <c r="R240" i="16"/>
  <c r="U261" i="16"/>
  <c r="T219" i="16"/>
  <c r="Q209" i="16"/>
  <c r="U198" i="16"/>
  <c r="T187" i="16"/>
  <c r="Q177" i="16"/>
  <c r="R297" i="16"/>
  <c r="U250" i="16"/>
  <c r="R226" i="16"/>
  <c r="S215" i="16"/>
  <c r="P205" i="16"/>
  <c r="R194" i="16"/>
  <c r="S183" i="16"/>
  <c r="P173" i="16"/>
  <c r="P164" i="16"/>
  <c r="R153" i="16"/>
  <c r="S142" i="16"/>
  <c r="Q257" i="16"/>
  <c r="R228" i="16"/>
  <c r="Q218" i="16"/>
  <c r="U207" i="16"/>
  <c r="T196" i="16"/>
  <c r="Q186" i="16"/>
  <c r="U175" i="16"/>
  <c r="U166" i="16"/>
  <c r="T155" i="16"/>
  <c r="S273" i="16"/>
  <c r="S241" i="16"/>
  <c r="Q223" i="16"/>
  <c r="U212" i="16"/>
  <c r="T201" i="16"/>
  <c r="Q191" i="16"/>
  <c r="U180" i="16"/>
  <c r="U171" i="16"/>
  <c r="T160" i="16"/>
  <c r="Q150" i="16"/>
  <c r="U139" i="16"/>
  <c r="S210" i="16"/>
  <c r="R189" i="16"/>
  <c r="S161" i="16"/>
  <c r="P146" i="16"/>
  <c r="U132" i="16"/>
  <c r="T121" i="16"/>
  <c r="Q111" i="16"/>
  <c r="U100" i="16"/>
  <c r="T89" i="16"/>
  <c r="S238" i="16"/>
  <c r="S220" i="16"/>
  <c r="R199" i="16"/>
  <c r="P178" i="16"/>
  <c r="T169" i="16"/>
  <c r="P153" i="16"/>
  <c r="T138" i="16"/>
  <c r="P127" i="16"/>
  <c r="R116" i="16"/>
  <c r="S105" i="16"/>
  <c r="P95" i="16"/>
  <c r="R84" i="16"/>
  <c r="S73" i="16"/>
  <c r="P63" i="16"/>
  <c r="R52" i="16"/>
  <c r="S41" i="16"/>
  <c r="P31" i="16"/>
  <c r="R20" i="16"/>
  <c r="R256" i="16"/>
  <c r="S225" i="16"/>
  <c r="R204" i="16"/>
  <c r="P183" i="16"/>
  <c r="S156" i="16"/>
  <c r="P142" i="16"/>
  <c r="U129" i="16"/>
  <c r="T118" i="16"/>
  <c r="Q108" i="16"/>
  <c r="U97" i="16"/>
  <c r="T86" i="16"/>
  <c r="T214" i="16"/>
  <c r="U193" i="16"/>
  <c r="Q172" i="16"/>
  <c r="P165" i="16"/>
  <c r="P149" i="16"/>
  <c r="T134" i="16"/>
  <c r="P124" i="16"/>
  <c r="R113" i="16"/>
  <c r="S102" i="16"/>
  <c r="P92" i="16"/>
  <c r="R182" i="16"/>
  <c r="P152" i="16"/>
  <c r="U238" i="16"/>
  <c r="T189" i="16"/>
  <c r="U159" i="16"/>
  <c r="Q99" i="16"/>
  <c r="S93" i="16"/>
  <c r="P248" i="16"/>
  <c r="T154" i="16"/>
  <c r="Q147" i="16"/>
  <c r="P80" i="16"/>
  <c r="R53" i="16"/>
  <c r="R219" i="16"/>
  <c r="S192" i="16"/>
  <c r="T166" i="16"/>
  <c r="R150" i="16"/>
  <c r="Q136" i="16"/>
  <c r="P125" i="16"/>
  <c r="R114" i="16"/>
  <c r="S103" i="16"/>
  <c r="P93" i="16"/>
  <c r="R82" i="16"/>
  <c r="S71" i="16"/>
  <c r="P61" i="16"/>
  <c r="R50" i="16"/>
  <c r="S39" i="16"/>
  <c r="P29" i="16"/>
  <c r="R18" i="16"/>
  <c r="P260" i="16"/>
  <c r="P212" i="16"/>
  <c r="S157" i="16"/>
  <c r="U122" i="16"/>
  <c r="Q94" i="16"/>
  <c r="R71" i="16"/>
  <c r="Q54" i="16"/>
  <c r="T39" i="16"/>
  <c r="U25" i="16"/>
  <c r="R12" i="16"/>
  <c r="T139" i="16"/>
  <c r="T63" i="16"/>
  <c r="S17" i="16"/>
  <c r="S205" i="16"/>
  <c r="U126" i="16"/>
  <c r="U43" i="16"/>
  <c r="P255" i="16"/>
  <c r="P211" i="16"/>
  <c r="R156" i="16"/>
  <c r="Q122" i="16"/>
  <c r="P94" i="16"/>
  <c r="Q71" i="16"/>
  <c r="P54" i="16"/>
  <c r="U39" i="16"/>
  <c r="R25" i="16"/>
  <c r="Q12" i="16"/>
  <c r="P180" i="16"/>
  <c r="S124" i="16"/>
  <c r="R55" i="16"/>
  <c r="Q10" i="16"/>
  <c r="T115" i="16"/>
  <c r="S34" i="16"/>
  <c r="P203" i="16"/>
  <c r="U150" i="16"/>
  <c r="Q118" i="16"/>
  <c r="P90" i="16"/>
  <c r="S68" i="16"/>
  <c r="T51" i="16"/>
  <c r="U37" i="16"/>
  <c r="R23" i="16"/>
  <c r="U10" i="16"/>
  <c r="P24" i="16"/>
  <c r="S173" i="16"/>
  <c r="T131" i="16"/>
  <c r="U103" i="16"/>
  <c r="T76" i="16"/>
  <c r="T59" i="16"/>
  <c r="U44" i="16"/>
  <c r="Q30" i="16"/>
  <c r="R16" i="16"/>
  <c r="U173" i="16"/>
  <c r="T88" i="16"/>
  <c r="R35" i="16"/>
  <c r="S12" i="16"/>
  <c r="U71" i="16"/>
  <c r="U12" i="16"/>
  <c r="P179" i="16"/>
  <c r="U134" i="16"/>
  <c r="Q106" i="16"/>
  <c r="U78" i="16"/>
  <c r="U61" i="16"/>
  <c r="T45" i="16"/>
  <c r="U31" i="16"/>
  <c r="U17" i="16"/>
  <c r="R170" i="16"/>
  <c r="U130" i="16"/>
  <c r="Q102" i="16"/>
  <c r="Q76" i="16"/>
  <c r="Q59" i="16"/>
  <c r="T43" i="16"/>
  <c r="U29" i="16"/>
  <c r="U69" i="16"/>
  <c r="T27" i="16"/>
  <c r="T60" i="16"/>
  <c r="T162" i="16"/>
  <c r="T22" i="16"/>
  <c r="Q97" i="16"/>
  <c r="P187" i="16"/>
  <c r="P12" i="16"/>
  <c r="Q79" i="16"/>
  <c r="U42" i="16"/>
  <c r="Q19" i="16"/>
  <c r="Q61" i="16"/>
  <c r="R141" i="16"/>
  <c r="Q179" i="16"/>
  <c r="T148" i="16"/>
  <c r="U88" i="16"/>
  <c r="P83" i="16"/>
  <c r="R140" i="16"/>
  <c r="R133" i="16"/>
  <c r="S74" i="16"/>
  <c r="S216" i="16"/>
  <c r="R187" i="16"/>
  <c r="U164" i="16"/>
  <c r="U148" i="16"/>
  <c r="R134" i="16"/>
  <c r="S123" i="16"/>
  <c r="P113" i="16"/>
  <c r="R102" i="16"/>
  <c r="S91" i="16"/>
  <c r="P81" i="16"/>
  <c r="R70" i="16"/>
  <c r="S59" i="16"/>
  <c r="P49" i="16"/>
  <c r="R38" i="16"/>
  <c r="S27" i="16"/>
  <c r="P17" i="16"/>
  <c r="S233" i="16"/>
  <c r="U205" i="16"/>
  <c r="T151" i="16"/>
  <c r="R119" i="16"/>
  <c r="U90" i="16"/>
  <c r="Q69" i="16"/>
  <c r="Q52" i="16"/>
  <c r="P38" i="16"/>
  <c r="T23" i="16"/>
  <c r="T10" i="16"/>
  <c r="T127" i="16"/>
  <c r="U57" i="16"/>
  <c r="Q13" i="16"/>
  <c r="Q192" i="16"/>
  <c r="S112" i="16"/>
  <c r="U36" i="16"/>
  <c r="T231" i="16"/>
  <c r="P204" i="16"/>
  <c r="S151" i="16"/>
  <c r="U118" i="16"/>
  <c r="Q90" i="16"/>
  <c r="T68" i="16"/>
  <c r="P52" i="16"/>
  <c r="T37" i="16"/>
  <c r="U23" i="16"/>
  <c r="S10" i="16"/>
  <c r="P114" i="16"/>
  <c r="U49" i="16"/>
  <c r="S20" i="16"/>
  <c r="Q98" i="16"/>
  <c r="U27" i="16"/>
  <c r="P196" i="16"/>
  <c r="R146" i="16"/>
  <c r="U114" i="16"/>
  <c r="Q86" i="16"/>
  <c r="U66" i="16"/>
  <c r="P50" i="16"/>
  <c r="T35" i="16"/>
  <c r="U21" i="16"/>
  <c r="Q224" i="16"/>
  <c r="R166" i="16"/>
  <c r="S128" i="16"/>
  <c r="T99" i="16"/>
  <c r="T74" i="16"/>
  <c r="T57" i="16"/>
  <c r="S42" i="16"/>
  <c r="U28" i="16"/>
  <c r="T14" i="16"/>
  <c r="T78" i="16"/>
  <c r="P30" i="16"/>
  <c r="Q333" i="16"/>
  <c r="P169" i="16"/>
  <c r="Q63" i="16"/>
  <c r="P172" i="16"/>
  <c r="T170" i="16"/>
  <c r="R131" i="16"/>
  <c r="U102" i="16"/>
  <c r="U76" i="16"/>
  <c r="R59" i="16"/>
  <c r="P44" i="16"/>
  <c r="T29" i="16"/>
  <c r="P16" i="16"/>
  <c r="U221" i="16"/>
  <c r="R164" i="16"/>
  <c r="R127" i="16"/>
  <c r="U98" i="16"/>
  <c r="P74" i="16"/>
  <c r="T56" i="16"/>
  <c r="P42" i="16"/>
  <c r="S50" i="16"/>
  <c r="Q73" i="16"/>
  <c r="U131" i="16"/>
  <c r="T210" i="16"/>
  <c r="R39" i="16"/>
  <c r="T135" i="16"/>
  <c r="U47" i="16"/>
  <c r="Q134" i="16"/>
  <c r="P78" i="16"/>
  <c r="Q237" i="16"/>
  <c r="U322" i="16"/>
  <c r="T216" i="16"/>
  <c r="Q138" i="16"/>
  <c r="R284" i="16"/>
  <c r="S167" i="16"/>
  <c r="R72" i="16"/>
  <c r="P223" i="16"/>
  <c r="Q128" i="16"/>
  <c r="Q212" i="16"/>
  <c r="S122" i="16"/>
  <c r="S70" i="16"/>
  <c r="P214" i="16"/>
  <c r="S184" i="16"/>
  <c r="R162" i="16"/>
  <c r="T146" i="16"/>
  <c r="P133" i="16"/>
  <c r="R122" i="16"/>
  <c r="S111" i="16"/>
  <c r="P101" i="16"/>
  <c r="R90" i="16"/>
  <c r="S79" i="16"/>
  <c r="P69" i="16"/>
  <c r="R58" i="16"/>
  <c r="S47" i="16"/>
  <c r="P37" i="16"/>
  <c r="R26" i="16"/>
  <c r="S15" i="16"/>
  <c r="S197" i="16"/>
  <c r="P147" i="16"/>
  <c r="U115" i="16"/>
  <c r="R87" i="16"/>
  <c r="Q67" i="16"/>
  <c r="U50" i="16"/>
  <c r="Q36" i="16"/>
  <c r="P22" i="16"/>
  <c r="Q117" i="16"/>
  <c r="R51" i="16"/>
  <c r="R177" i="16"/>
  <c r="P102" i="16"/>
  <c r="R29" i="16"/>
  <c r="U197" i="16"/>
  <c r="U146" i="16"/>
  <c r="R115" i="16"/>
  <c r="U86" i="16"/>
  <c r="T66" i="16"/>
  <c r="Q50" i="16"/>
  <c r="P36" i="16"/>
  <c r="T21" i="16"/>
  <c r="S222" i="16"/>
  <c r="R103" i="16"/>
  <c r="Q44" i="16"/>
  <c r="T83" i="16"/>
  <c r="Q17" i="16"/>
  <c r="U189" i="16"/>
  <c r="Q141" i="16"/>
  <c r="R111" i="16"/>
  <c r="U82" i="16"/>
  <c r="U64" i="16"/>
  <c r="Q48" i="16"/>
  <c r="P34" i="16"/>
  <c r="T19" i="16"/>
  <c r="U277" i="16"/>
  <c r="R216" i="16"/>
  <c r="U160" i="16"/>
  <c r="T124" i="16"/>
  <c r="S96" i="16"/>
  <c r="S72" i="16"/>
  <c r="U55" i="16"/>
  <c r="T40" i="16"/>
  <c r="S26" i="16"/>
  <c r="R13" i="16"/>
  <c r="P166" i="16"/>
  <c r="U72" i="16"/>
  <c r="S24" i="16"/>
  <c r="R152" i="16"/>
  <c r="U54" i="16"/>
  <c r="S221" i="16"/>
  <c r="S164" i="16"/>
  <c r="U127" i="16"/>
  <c r="R99" i="16"/>
  <c r="Q74" i="16"/>
  <c r="Q57" i="16"/>
  <c r="Q42" i="16"/>
  <c r="P28" i="16"/>
  <c r="U14" i="16"/>
  <c r="S264" i="16"/>
  <c r="S213" i="16"/>
  <c r="R158" i="16"/>
  <c r="U123" i="16"/>
  <c r="R95" i="16"/>
  <c r="T71" i="16"/>
  <c r="T54" i="16"/>
  <c r="Q40" i="16"/>
  <c r="P26" i="16"/>
  <c r="T157" i="16"/>
  <c r="U52" i="16"/>
  <c r="P73" i="16"/>
  <c r="R41" i="16"/>
  <c r="Q16" i="16"/>
  <c r="P122" i="16"/>
  <c r="P32" i="16"/>
  <c r="S80" i="16"/>
  <c r="Q81" i="16"/>
  <c r="P263" i="16"/>
  <c r="U218" i="16"/>
  <c r="Q206" i="16"/>
  <c r="Q272" i="16"/>
  <c r="R159" i="16"/>
  <c r="U230" i="16"/>
  <c r="Q151" i="16"/>
  <c r="S61" i="16"/>
  <c r="S201" i="16"/>
  <c r="U117" i="16"/>
  <c r="T190" i="16"/>
  <c r="P112" i="16"/>
  <c r="R69" i="16"/>
  <c r="Q263" i="16"/>
  <c r="S208" i="16"/>
  <c r="P182" i="16"/>
  <c r="R160" i="16"/>
  <c r="P145" i="16"/>
  <c r="S131" i="16"/>
  <c r="P121" i="16"/>
  <c r="R110" i="16"/>
  <c r="S99" i="16"/>
  <c r="P89" i="16"/>
  <c r="R78" i="16"/>
  <c r="S67" i="16"/>
  <c r="P57" i="16"/>
  <c r="R46" i="16"/>
  <c r="S35" i="16"/>
  <c r="P25" i="16"/>
  <c r="R14" i="16"/>
  <c r="S190" i="16"/>
  <c r="T142" i="16"/>
  <c r="T111" i="16"/>
  <c r="U83" i="16"/>
  <c r="T64" i="16"/>
  <c r="S48" i="16"/>
  <c r="U34" i="16"/>
  <c r="Q20" i="16"/>
  <c r="U106" i="16"/>
  <c r="P46" i="16"/>
  <c r="R17" i="16"/>
  <c r="U87" i="16"/>
  <c r="U20" i="16"/>
  <c r="S189" i="16"/>
  <c r="S141" i="16"/>
  <c r="U111" i="16"/>
  <c r="R83" i="16"/>
  <c r="S64" i="16"/>
  <c r="U48" i="16"/>
  <c r="Q34" i="16"/>
  <c r="P20" i="16"/>
  <c r="Q216" i="16"/>
  <c r="S92" i="16"/>
  <c r="Q37" i="16"/>
  <c r="T73" i="16"/>
  <c r="P11" i="16"/>
  <c r="S181" i="16"/>
  <c r="R136" i="16"/>
  <c r="U107" i="16"/>
  <c r="R79" i="16"/>
  <c r="Q62" i="16"/>
  <c r="U46" i="16"/>
  <c r="Q32" i="16"/>
  <c r="P18" i="16"/>
  <c r="T251" i="16"/>
  <c r="R209" i="16"/>
  <c r="R155" i="16"/>
  <c r="Q121" i="16"/>
  <c r="T92" i="16"/>
  <c r="U70" i="16"/>
  <c r="U53" i="16"/>
  <c r="Q39" i="16"/>
  <c r="T24" i="16"/>
  <c r="T11" i="16"/>
  <c r="T149" i="16"/>
  <c r="P66" i="16"/>
  <c r="R19" i="16"/>
  <c r="U213" i="16"/>
  <c r="P138" i="16"/>
  <c r="Q47" i="16"/>
  <c r="U272" i="16"/>
  <c r="S214" i="16"/>
  <c r="S159" i="16"/>
  <c r="T123" i="16"/>
  <c r="U95" i="16"/>
  <c r="Q72" i="16"/>
  <c r="Q55" i="16"/>
  <c r="U40" i="16"/>
  <c r="Q26" i="16"/>
  <c r="T12" i="16"/>
  <c r="R241" i="16"/>
  <c r="S206" i="16"/>
  <c r="U153" i="16"/>
  <c r="T119" i="16"/>
  <c r="U91" i="16"/>
  <c r="T69" i="16"/>
  <c r="S52" i="16"/>
  <c r="U38" i="16"/>
  <c r="U22" i="16"/>
  <c r="P134" i="16"/>
  <c r="R45" i="16"/>
  <c r="Q200" i="16"/>
  <c r="R148" i="16"/>
  <c r="T87" i="16"/>
  <c r="T50" i="16"/>
  <c r="T18" i="16"/>
  <c r="Q38" i="16"/>
  <c r="T67" i="16"/>
  <c r="P10" i="16"/>
  <c r="S84" i="16"/>
  <c r="Q49" i="16"/>
  <c r="Q14" i="16"/>
  <c r="S162" i="16"/>
  <c r="T109" i="16"/>
  <c r="R104" i="16"/>
  <c r="S54" i="16"/>
  <c r="R195" i="16"/>
  <c r="S168" i="16"/>
  <c r="S115" i="16"/>
  <c r="R62" i="16"/>
  <c r="S19" i="16"/>
  <c r="P98" i="16"/>
  <c r="R27" i="16"/>
  <c r="P220" i="16"/>
  <c r="P162" i="16"/>
  <c r="S13" i="16"/>
  <c r="T41" i="16"/>
  <c r="Q93" i="16"/>
  <c r="P62" i="16"/>
  <c r="T15" i="16"/>
  <c r="R139" i="16"/>
  <c r="Q78" i="16"/>
  <c r="T207" i="16"/>
  <c r="P225" i="16"/>
  <c r="R253" i="16"/>
  <c r="U195" i="16"/>
  <c r="Q165" i="16"/>
  <c r="R144" i="16"/>
  <c r="P137" i="16"/>
  <c r="P51" i="16"/>
  <c r="R180" i="16"/>
  <c r="T106" i="16"/>
  <c r="R101" i="16"/>
  <c r="P64" i="16"/>
  <c r="Q253" i="16"/>
  <c r="P206" i="16"/>
  <c r="S176" i="16"/>
  <c r="P158" i="16"/>
  <c r="Q143" i="16"/>
  <c r="R130" i="16"/>
  <c r="S119" i="16"/>
  <c r="P109" i="16"/>
  <c r="R98" i="16"/>
  <c r="S87" i="16"/>
  <c r="P77" i="16"/>
  <c r="R66" i="16"/>
  <c r="S55" i="16"/>
  <c r="P45" i="16"/>
  <c r="R34" i="16"/>
  <c r="S23" i="16"/>
  <c r="P13" i="16"/>
  <c r="Q184" i="16"/>
  <c r="S137" i="16"/>
  <c r="S108" i="16"/>
  <c r="T79" i="16"/>
  <c r="T62" i="16"/>
  <c r="T46" i="16"/>
  <c r="S32" i="16"/>
  <c r="U18" i="16"/>
  <c r="T95" i="16"/>
  <c r="T38" i="16"/>
  <c r="T75" i="16"/>
  <c r="P14" i="16"/>
  <c r="S182" i="16"/>
  <c r="U137" i="16"/>
  <c r="T107" i="16"/>
  <c r="U79" i="16"/>
  <c r="U62" i="16"/>
  <c r="S46" i="16"/>
  <c r="U32" i="16"/>
  <c r="Q18" i="16"/>
  <c r="R208" i="16"/>
  <c r="Q171" i="16"/>
  <c r="P82" i="16"/>
  <c r="T31" i="16"/>
  <c r="Q65" i="16"/>
  <c r="S174" i="16"/>
  <c r="S132" i="16"/>
  <c r="T103" i="16"/>
  <c r="Q77" i="16"/>
  <c r="Q60" i="16"/>
  <c r="S44" i="16"/>
  <c r="U30" i="16"/>
  <c r="U16" i="16"/>
  <c r="S40" i="16"/>
  <c r="T202" i="16"/>
  <c r="P150" i="16"/>
  <c r="P118" i="16"/>
  <c r="Q89" i="16"/>
  <c r="U68" i="16"/>
  <c r="U51" i="16"/>
  <c r="R37" i="16"/>
  <c r="Q23" i="16"/>
  <c r="R10" i="16"/>
  <c r="S135" i="16"/>
  <c r="U59" i="16"/>
  <c r="S14" i="16"/>
  <c r="S198" i="16"/>
  <c r="R123" i="16"/>
  <c r="P40" i="16"/>
  <c r="U242" i="16"/>
  <c r="Q208" i="16"/>
  <c r="S153" i="16"/>
  <c r="S120" i="16"/>
  <c r="T91" i="16"/>
  <c r="P70" i="16"/>
  <c r="T52" i="16"/>
  <c r="S38" i="16"/>
  <c r="U24" i="16"/>
  <c r="R11" i="16"/>
  <c r="S116" i="16"/>
  <c r="U67" i="16"/>
  <c r="S36" i="16"/>
  <c r="U119" i="16"/>
  <c r="S88" i="16"/>
  <c r="T36" i="16"/>
  <c r="R192" i="16"/>
  <c r="T112" i="16"/>
  <c r="U65" i="16"/>
  <c r="Q105" i="16"/>
  <c r="Q152" i="16"/>
  <c r="S83" i="16"/>
  <c r="P41" i="16"/>
  <c r="P219" i="16"/>
  <c r="U56" i="16"/>
  <c r="Q70" i="16"/>
  <c r="T218" i="16"/>
  <c r="Q27" i="16"/>
  <c r="Q130" i="16"/>
  <c r="T70" i="16"/>
  <c r="U181" i="16"/>
  <c r="Q46" i="16"/>
  <c r="P110" i="16"/>
  <c r="U45" i="16"/>
  <c r="Q230" i="16"/>
  <c r="Q197" i="16"/>
  <c r="R214" i="16"/>
  <c r="T184" i="16"/>
  <c r="U154" i="16"/>
  <c r="T221" i="16"/>
  <c r="Q131" i="16"/>
  <c r="P218" i="16"/>
  <c r="S125" i="16"/>
  <c r="R40" i="16"/>
  <c r="Q96" i="16"/>
  <c r="S90" i="16"/>
  <c r="P60" i="16"/>
  <c r="R203" i="16"/>
  <c r="P174" i="16"/>
  <c r="Q156" i="16"/>
  <c r="U141" i="16"/>
  <c r="P129" i="16"/>
  <c r="R118" i="16"/>
  <c r="S107" i="16"/>
  <c r="P97" i="16"/>
  <c r="R86" i="16"/>
  <c r="S75" i="16"/>
  <c r="P65" i="16"/>
  <c r="R54" i="16"/>
  <c r="S43" i="16"/>
  <c r="P33" i="16"/>
  <c r="R22" i="16"/>
  <c r="S11" i="16"/>
  <c r="R176" i="16"/>
  <c r="Q133" i="16"/>
  <c r="T104" i="16"/>
  <c r="T77" i="16"/>
  <c r="S60" i="16"/>
  <c r="Q45" i="16"/>
  <c r="T30" i="16"/>
  <c r="T16" i="16"/>
  <c r="Q85" i="16"/>
  <c r="U33" i="16"/>
  <c r="P235" i="16"/>
  <c r="R67" i="16"/>
  <c r="Q176" i="16"/>
  <c r="T132" i="16"/>
  <c r="S104" i="16"/>
  <c r="U77" i="16"/>
  <c r="U60" i="16"/>
  <c r="T44" i="16"/>
  <c r="S30" i="16"/>
  <c r="S16" i="16"/>
  <c r="T273" i="16"/>
  <c r="R201" i="16"/>
  <c r="Q160" i="16"/>
  <c r="U74" i="16"/>
  <c r="U26" i="16"/>
  <c r="S56" i="16"/>
  <c r="R224" i="16"/>
  <c r="P167" i="16"/>
  <c r="T128" i="16"/>
  <c r="S100" i="16"/>
  <c r="Q75" i="16"/>
  <c r="P58" i="16"/>
  <c r="T42" i="16"/>
  <c r="S28" i="16"/>
  <c r="P15" i="16"/>
  <c r="U11" i="16"/>
  <c r="P195" i="16"/>
  <c r="Q145" i="16"/>
  <c r="Q114" i="16"/>
  <c r="P86" i="16"/>
  <c r="Q66" i="16"/>
  <c r="T49" i="16"/>
  <c r="U35" i="16"/>
  <c r="R21" i="16"/>
  <c r="T120" i="16"/>
  <c r="Q53" i="16"/>
  <c r="R184" i="16"/>
  <c r="T108" i="16"/>
  <c r="T32" i="16"/>
  <c r="R200" i="16"/>
  <c r="S148" i="16"/>
  <c r="T116" i="16"/>
  <c r="Q51" i="16"/>
  <c r="S22" i="16"/>
  <c r="R143" i="16"/>
  <c r="T34" i="16"/>
  <c r="Q31" i="16"/>
  <c r="U268" i="16"/>
  <c r="S171" i="16"/>
  <c r="R81" i="16"/>
  <c r="S224" i="16"/>
  <c r="R126" i="16"/>
  <c r="R94" i="16"/>
  <c r="R30" i="16"/>
  <c r="Q126" i="16"/>
  <c r="U41" i="16"/>
  <c r="P154" i="16"/>
  <c r="Q56" i="16"/>
  <c r="T61" i="16"/>
  <c r="S155" i="16"/>
  <c r="Q25" i="16"/>
  <c r="R107" i="16"/>
  <c r="U99" i="16"/>
  <c r="T186" i="16"/>
  <c r="R33" i="16"/>
  <c r="P106" i="16"/>
  <c r="U15" i="16"/>
  <c r="P258" i="16"/>
  <c r="U254" i="16"/>
  <c r="U186" i="16"/>
  <c r="S279" i="16"/>
  <c r="S203" i="16"/>
  <c r="Q174" i="16"/>
  <c r="Q211" i="16"/>
  <c r="P208" i="16"/>
  <c r="U120" i="16"/>
  <c r="S196" i="16"/>
  <c r="P115" i="16"/>
  <c r="S29" i="16"/>
  <c r="U85" i="16"/>
  <c r="R85" i="16"/>
  <c r="S58" i="16"/>
  <c r="P198" i="16"/>
  <c r="P171" i="16"/>
  <c r="T153" i="16"/>
  <c r="S139" i="16"/>
  <c r="S127" i="16"/>
  <c r="P117" i="16"/>
  <c r="R106" i="16"/>
  <c r="S95" i="16"/>
  <c r="P85" i="16"/>
  <c r="R74" i="16"/>
  <c r="S63" i="16"/>
  <c r="P53" i="16"/>
  <c r="R42" i="16"/>
  <c r="S31" i="16"/>
  <c r="P21" i="16"/>
  <c r="P312" i="16"/>
  <c r="T226" i="16"/>
  <c r="U168" i="16"/>
  <c r="P130" i="16"/>
  <c r="Q101" i="16"/>
  <c r="U75" i="16"/>
  <c r="U58" i="16"/>
  <c r="R43" i="16"/>
  <c r="Q29" i="16"/>
  <c r="R15" i="16"/>
  <c r="S76" i="16"/>
  <c r="Q28" i="16"/>
  <c r="Q164" i="16"/>
  <c r="T58" i="16"/>
  <c r="S305" i="16"/>
  <c r="R225" i="16"/>
  <c r="R168" i="16"/>
  <c r="Q129" i="16"/>
  <c r="T100" i="16"/>
  <c r="R75" i="16"/>
  <c r="Q58" i="16"/>
  <c r="Q43" i="16"/>
  <c r="T28" i="16"/>
  <c r="Q15" i="16"/>
  <c r="Q245" i="16"/>
  <c r="T194" i="16"/>
  <c r="S144" i="16"/>
  <c r="Q68" i="16"/>
  <c r="Q21" i="16"/>
  <c r="Q148" i="16"/>
  <c r="T48" i="16"/>
  <c r="R217" i="16"/>
  <c r="T161" i="16"/>
  <c r="Q125" i="16"/>
  <c r="T96" i="16"/>
  <c r="T72" i="16"/>
  <c r="T55" i="16"/>
  <c r="Q41" i="16"/>
  <c r="T26" i="16"/>
  <c r="U13" i="16"/>
  <c r="P188" i="16"/>
  <c r="P141" i="16"/>
  <c r="U110" i="16"/>
  <c r="Q82" i="16"/>
  <c r="Q64" i="16"/>
  <c r="P48" i="16"/>
  <c r="T33" i="16"/>
  <c r="U19" i="16"/>
  <c r="Q110" i="16"/>
  <c r="T47" i="16"/>
  <c r="Q24" i="16"/>
  <c r="U94" i="16"/>
  <c r="T25" i="16"/>
  <c r="R193" i="16"/>
  <c r="U144" i="16"/>
  <c r="Q113" i="16"/>
  <c r="T84" i="16"/>
  <c r="T65" i="16"/>
  <c r="R49" i="16"/>
  <c r="Q35" i="16"/>
  <c r="T20" i="16"/>
  <c r="R185" i="16"/>
  <c r="Q139" i="16"/>
  <c r="Q109" i="16"/>
  <c r="T80" i="16"/>
  <c r="R63" i="16"/>
  <c r="R47" i="16"/>
  <c r="Q33" i="16"/>
  <c r="Q11" i="16"/>
  <c r="R91" i="16"/>
  <c r="Q22" i="16"/>
  <c r="T175" i="16"/>
  <c r="S246" i="16"/>
  <c r="P193" i="16"/>
  <c r="U200" i="16"/>
  <c r="Q170" i="16"/>
  <c r="S186" i="16"/>
  <c r="R175" i="16"/>
  <c r="P19" i="16"/>
  <c r="P163" i="16"/>
  <c r="T137" i="16"/>
  <c r="P105" i="16"/>
  <c r="S51" i="16"/>
  <c r="U73" i="16"/>
  <c r="T13" i="16"/>
  <c r="P143" i="16"/>
  <c r="P126" i="16"/>
  <c r="P252" i="16"/>
  <c r="T53" i="16"/>
  <c r="T17" i="16"/>
  <c r="S18" i="16"/>
  <c r="U63" i="16"/>
  <c r="T178" i="16"/>
  <c r="R31" i="16"/>
  <c r="M3" i="16"/>
  <c r="L3" i="16"/>
  <c r="E10" i="15"/>
  <c r="E13" i="15" s="1"/>
</calcChain>
</file>

<file path=xl/sharedStrings.xml><?xml version="1.0" encoding="utf-8"?>
<sst xmlns="http://schemas.openxmlformats.org/spreadsheetml/2006/main" count="3082" uniqueCount="345">
  <si>
    <t>学年</t>
    <rPh sb="0" eb="2">
      <t>ガクネン</t>
    </rPh>
    <phoneticPr fontId="1"/>
  </si>
  <si>
    <t>申込責任者</t>
    <rPh sb="0" eb="2">
      <t>モウシコ</t>
    </rPh>
    <rPh sb="2" eb="5">
      <t>セキニンシャ</t>
    </rPh>
    <phoneticPr fontId="1"/>
  </si>
  <si>
    <t>【</t>
  </si>
  <si>
    <t>】</t>
  </si>
  <si>
    <t>連絡先℡</t>
    <rPh sb="0" eb="3">
      <t>レンラクサキ</t>
    </rPh>
    <phoneticPr fontId="1"/>
  </si>
  <si>
    <t>参加料</t>
    <rPh sb="0" eb="3">
      <t>サンカリョウ</t>
    </rPh>
    <phoneticPr fontId="1"/>
  </si>
  <si>
    <t>×</t>
    <phoneticPr fontId="1"/>
  </si>
  <si>
    <t>クラス</t>
    <phoneticPr fontId="1"/>
  </si>
  <si>
    <t>ふりがな</t>
    <phoneticPr fontId="1"/>
  </si>
  <si>
    <t>氏名</t>
    <rPh sb="0" eb="2">
      <t>シメイ</t>
    </rPh>
    <phoneticPr fontId="1"/>
  </si>
  <si>
    <t>参加申込書の記入上の注意点</t>
    <rPh sb="0" eb="2">
      <t>サンカ</t>
    </rPh>
    <rPh sb="2" eb="4">
      <t>モウシコ</t>
    </rPh>
    <rPh sb="4" eb="5">
      <t>ショ</t>
    </rPh>
    <rPh sb="6" eb="8">
      <t>キニュウ</t>
    </rPh>
    <rPh sb="8" eb="9">
      <t>ジョウ</t>
    </rPh>
    <rPh sb="10" eb="13">
      <t>チュウイテン</t>
    </rPh>
    <phoneticPr fontId="1"/>
  </si>
  <si>
    <t>ＮＯ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</si>
  <si>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</si>
  <si>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</si>
  <si>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Bクラス</t>
    <phoneticPr fontId="1"/>
  </si>
  <si>
    <t>Cクラス</t>
    <phoneticPr fontId="1"/>
  </si>
  <si>
    <t>ふりがな</t>
    <phoneticPr fontId="1"/>
  </si>
  <si>
    <t>ふりがな</t>
    <phoneticPr fontId="1"/>
  </si>
  <si>
    <t>合計</t>
    <rPh sb="0" eb="2">
      <t>ゴウケイ</t>
    </rPh>
    <phoneticPr fontId="1"/>
  </si>
  <si>
    <t>参加費</t>
    <rPh sb="0" eb="3">
      <t>サンカヒ</t>
    </rPh>
    <phoneticPr fontId="1"/>
  </si>
  <si>
    <t>男子Aクラス</t>
    <rPh sb="0" eb="2">
      <t>ダンシ</t>
    </rPh>
    <phoneticPr fontId="1"/>
  </si>
  <si>
    <t>女子Aクラス</t>
    <rPh sb="0" eb="2">
      <t>ジョシ</t>
    </rPh>
    <phoneticPr fontId="1"/>
  </si>
  <si>
    <t>男子Bクラス</t>
    <rPh sb="0" eb="2">
      <t>ダンシ</t>
    </rPh>
    <phoneticPr fontId="1"/>
  </si>
  <si>
    <t>男子Cクラス</t>
    <rPh sb="0" eb="2">
      <t>ダンシ</t>
    </rPh>
    <phoneticPr fontId="1"/>
  </si>
  <si>
    <t>女子Cクラス</t>
    <rPh sb="0" eb="1">
      <t>オンナ</t>
    </rPh>
    <phoneticPr fontId="1"/>
  </si>
  <si>
    <t>女子Bクラス</t>
    <rPh sb="0" eb="1">
      <t>オンナ</t>
    </rPh>
    <phoneticPr fontId="1"/>
  </si>
  <si>
    <t>所属</t>
    <rPh sb="0" eb="2">
      <t>ショゾク</t>
    </rPh>
    <phoneticPr fontId="1"/>
  </si>
  <si>
    <t>所属名</t>
    <rPh sb="0" eb="2">
      <t>ショゾク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</si>
  <si>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</si>
  <si>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Aクラス</t>
    <phoneticPr fontId="1"/>
  </si>
  <si>
    <t>合     計</t>
    <rPh sb="0" eb="1">
      <t>ゴウ</t>
    </rPh>
    <rPh sb="6" eb="7">
      <t>ケイ</t>
    </rPh>
    <phoneticPr fontId="1"/>
  </si>
  <si>
    <t>Ａ</t>
    <phoneticPr fontId="1"/>
  </si>
  <si>
    <t>B</t>
    <phoneticPr fontId="1"/>
  </si>
  <si>
    <t>NO</t>
    <phoneticPr fontId="1"/>
  </si>
  <si>
    <t>名前</t>
    <rPh sb="0" eb="2">
      <t>ナマエ</t>
    </rPh>
    <phoneticPr fontId="1"/>
  </si>
  <si>
    <t>種別</t>
    <rPh sb="0" eb="2">
      <t>シュベツ</t>
    </rPh>
    <phoneticPr fontId="1"/>
  </si>
  <si>
    <t>責任者</t>
    <rPh sb="0" eb="3">
      <t>セキニンシャ</t>
    </rPh>
    <phoneticPr fontId="1"/>
  </si>
  <si>
    <t>Ｂ</t>
    <phoneticPr fontId="1"/>
  </si>
  <si>
    <t>Ｃ</t>
    <phoneticPr fontId="1"/>
  </si>
  <si>
    <t>ランク順</t>
    <rPh sb="3" eb="4">
      <t>ジュン</t>
    </rPh>
    <phoneticPr fontId="1"/>
  </si>
  <si>
    <t>BA</t>
    <phoneticPr fontId="1"/>
  </si>
  <si>
    <t>GA</t>
    <phoneticPr fontId="1"/>
  </si>
  <si>
    <t>A</t>
    <phoneticPr fontId="1"/>
  </si>
  <si>
    <t>データを送信する場合，以下の点を確認してください。</t>
    <rPh sb="4" eb="6">
      <t>ソウシン</t>
    </rPh>
    <rPh sb="8" eb="10">
      <t>バアイ</t>
    </rPh>
    <rPh sb="11" eb="13">
      <t>イカ</t>
    </rPh>
    <rPh sb="14" eb="15">
      <t>テン</t>
    </rPh>
    <rPh sb="16" eb="18">
      <t>カクニン</t>
    </rPh>
    <phoneticPr fontId="1"/>
  </si>
  <si>
    <t>１）　用件欄に以下の内容を入力してください。</t>
    <rPh sb="3" eb="5">
      <t>ヨウケン</t>
    </rPh>
    <rPh sb="5" eb="6">
      <t>ラン</t>
    </rPh>
    <rPh sb="7" eb="9">
      <t>イカ</t>
    </rPh>
    <rPh sb="10" eb="12">
      <t>ナイヨウ</t>
    </rPh>
    <rPh sb="13" eb="15">
      <t>ニュウリョク</t>
    </rPh>
    <phoneticPr fontId="1"/>
  </si>
  <si>
    <t>２）　ファイル名は次のように変更してください。</t>
    <rPh sb="7" eb="8">
      <t>メイ</t>
    </rPh>
    <rPh sb="9" eb="10">
      <t>ツギ</t>
    </rPh>
    <rPh sb="14" eb="16">
      <t>ヘンコウ</t>
    </rPh>
    <phoneticPr fontId="1"/>
  </si>
  <si>
    <t>データのファイル名には学校名を先頭に追加してください。</t>
    <rPh sb="8" eb="9">
      <t>メイ</t>
    </rPh>
    <rPh sb="11" eb="14">
      <t>ガッコウメイ</t>
    </rPh>
    <rPh sb="15" eb="17">
      <t>セントウ</t>
    </rPh>
    <rPh sb="18" eb="20">
      <t>ツイカ</t>
    </rPh>
    <phoneticPr fontId="1"/>
  </si>
  <si>
    <t>男女合計</t>
    <rPh sb="0" eb="2">
      <t>ダンジョ</t>
    </rPh>
    <rPh sb="2" eb="4">
      <t>ゴウケイ</t>
    </rPh>
    <phoneticPr fontId="1"/>
  </si>
  <si>
    <t>データファイルは、県中体連ＨＰの各種申込・お問い合わせから送信してください。</t>
    <rPh sb="9" eb="10">
      <t>ケン</t>
    </rPh>
    <rPh sb="10" eb="13">
      <t>チュウタイレン</t>
    </rPh>
    <rPh sb="16" eb="18">
      <t>カクシュ</t>
    </rPh>
    <rPh sb="18" eb="20">
      <t>モウシコミ</t>
    </rPh>
    <rPh sb="22" eb="23">
      <t>ト</t>
    </rPh>
    <rPh sb="24" eb="25">
      <t>ア</t>
    </rPh>
    <rPh sb="29" eb="31">
      <t>ソウシン</t>
    </rPh>
    <phoneticPr fontId="1"/>
  </si>
  <si>
    <t>　　　なお，参加申込書は，Ａクラス・Ｂクラス・Ｃクラスそれぞれシートが異なります。</t>
    <rPh sb="6" eb="8">
      <t>サンカ</t>
    </rPh>
    <rPh sb="8" eb="11">
      <t>モウシコミショ</t>
    </rPh>
    <rPh sb="35" eb="36">
      <t>コト</t>
    </rPh>
    <phoneticPr fontId="1"/>
  </si>
  <si>
    <t>２　出場するクラス別に選手名を入力してください。</t>
    <rPh sb="2" eb="4">
      <t>シュツジョウ</t>
    </rPh>
    <rPh sb="9" eb="10">
      <t>ベツ</t>
    </rPh>
    <rPh sb="11" eb="13">
      <t>センシュ</t>
    </rPh>
    <rPh sb="13" eb="14">
      <t>メイ</t>
    </rPh>
    <rPh sb="15" eb="17">
      <t>ニュウリョク</t>
    </rPh>
    <phoneticPr fontId="1"/>
  </si>
  <si>
    <t>３　データの保存について</t>
    <rPh sb="6" eb="8">
      <t>ホゾン</t>
    </rPh>
    <phoneticPr fontId="1"/>
  </si>
  <si>
    <t>４　参加申込みの手続きについて</t>
    <rPh sb="2" eb="4">
      <t>サンカ</t>
    </rPh>
    <rPh sb="4" eb="6">
      <t>モウシコ</t>
    </rPh>
    <rPh sb="8" eb="10">
      <t>テツヅ</t>
    </rPh>
    <phoneticPr fontId="1"/>
  </si>
  <si>
    <t>５　参加申込書ファイルが添付できているか，再度確認してください。</t>
    <rPh sb="2" eb="4">
      <t>サンカ</t>
    </rPh>
    <rPh sb="4" eb="7">
      <t>モウシコミショ</t>
    </rPh>
    <rPh sb="12" eb="14">
      <t>テンプ</t>
    </rPh>
    <rPh sb="21" eb="23">
      <t>サイド</t>
    </rPh>
    <rPh sb="23" eb="25">
      <t>カクニン</t>
    </rPh>
    <phoneticPr fontId="1"/>
  </si>
  <si>
    <t>＜例＞　芳田中学校の場合</t>
    <rPh sb="1" eb="2">
      <t>レイ</t>
    </rPh>
    <rPh sb="4" eb="6">
      <t>ヨシダ</t>
    </rPh>
    <rPh sb="6" eb="7">
      <t>チュウ</t>
    </rPh>
    <rPh sb="7" eb="9">
      <t>ガッコウ</t>
    </rPh>
    <rPh sb="10" eb="12">
      <t>バアイ</t>
    </rPh>
    <phoneticPr fontId="1"/>
  </si>
  <si>
    <t>芳田中学校の場合</t>
    <rPh sb="0" eb="2">
      <t>ヨシダ</t>
    </rPh>
    <rPh sb="2" eb="3">
      <t>オナカ</t>
    </rPh>
    <rPh sb="3" eb="5">
      <t>ガッコウ</t>
    </rPh>
    <rPh sb="6" eb="8">
      <t>バアイ</t>
    </rPh>
    <phoneticPr fontId="1"/>
  </si>
  <si>
    <t>登録学校・団体コード一覧</t>
    <rPh sb="0" eb="4">
      <t>トウロクガッコウ</t>
    </rPh>
    <rPh sb="5" eb="7">
      <t>ダンタイ</t>
    </rPh>
    <rPh sb="10" eb="12">
      <t>イチラン</t>
    </rPh>
    <phoneticPr fontId="5"/>
  </si>
  <si>
    <t>区別</t>
    <rPh sb="0" eb="2">
      <t>クベツ</t>
    </rPh>
    <phoneticPr fontId="5"/>
  </si>
  <si>
    <t>コード番号</t>
    <rPh sb="3" eb="5">
      <t>バンゴウ</t>
    </rPh>
    <phoneticPr fontId="5"/>
  </si>
  <si>
    <t>中学校名・クラブ名</t>
    <rPh sb="0" eb="4">
      <t>チュウガッコウメイ</t>
    </rPh>
    <rPh sb="8" eb="9">
      <t>メイ</t>
    </rPh>
    <phoneticPr fontId="5"/>
  </si>
  <si>
    <t>中学校</t>
    <rPh sb="0" eb="3">
      <t>チュウガッコウ</t>
    </rPh>
    <phoneticPr fontId="5"/>
  </si>
  <si>
    <t>井原市立井原中学校</t>
  </si>
  <si>
    <t>岡山県立倉敷天城中学校</t>
    <rPh sb="4" eb="6">
      <t>クラシキ</t>
    </rPh>
    <rPh sb="6" eb="8">
      <t>アマキ</t>
    </rPh>
    <phoneticPr fontId="5"/>
  </si>
  <si>
    <t>岡山県立津山中学校</t>
  </si>
  <si>
    <t>岡山市立操南中学校</t>
    <rPh sb="4" eb="6">
      <t>ソウナン</t>
    </rPh>
    <phoneticPr fontId="5"/>
  </si>
  <si>
    <t>岡山市立福浜中学校</t>
    <rPh sb="4" eb="6">
      <t>フクハマ</t>
    </rPh>
    <rPh sb="6" eb="9">
      <t>チュウガッコウ</t>
    </rPh>
    <phoneticPr fontId="5"/>
  </si>
  <si>
    <t>岡山市立吉備中学校</t>
  </si>
  <si>
    <t>岡山市立福田中学校</t>
  </si>
  <si>
    <t>岡山市立芳泉中学校</t>
  </si>
  <si>
    <t>岡山市立芳田中学校</t>
  </si>
  <si>
    <t>岡山市立妹尾中学校</t>
  </si>
  <si>
    <t>岡山市立竜操中学校</t>
  </si>
  <si>
    <t>岡山中学校</t>
  </si>
  <si>
    <t>笠岡市立新吉中学校</t>
    <rPh sb="4" eb="5">
      <t>シン</t>
    </rPh>
    <rPh sb="5" eb="6">
      <t>ヨシ</t>
    </rPh>
    <phoneticPr fontId="5"/>
  </si>
  <si>
    <t>倉敷市立西中学校</t>
  </si>
  <si>
    <t>倉敷市立倉敷第一中学校</t>
  </si>
  <si>
    <t>倉敷市立東中学校</t>
  </si>
  <si>
    <t>倉敷市立南中学校</t>
  </si>
  <si>
    <t>倉敷市立福田中学校</t>
  </si>
  <si>
    <t>倉敷市立北中学校</t>
  </si>
  <si>
    <t>その他</t>
    <rPh sb="2" eb="3">
      <t>タ</t>
    </rPh>
    <phoneticPr fontId="5"/>
  </si>
  <si>
    <t>GTシャトラーズ</t>
  </si>
  <si>
    <t>PEACE</t>
  </si>
  <si>
    <t>TOYO体協BC</t>
    <rPh sb="4" eb="6">
      <t>タイキョウ</t>
    </rPh>
    <phoneticPr fontId="2"/>
  </si>
  <si>
    <t>YOLO</t>
  </si>
  <si>
    <t>イコラBC</t>
  </si>
  <si>
    <t>笠岡アグリジュニアBC</t>
    <rPh sb="0" eb="2">
      <t>カサオカ</t>
    </rPh>
    <phoneticPr fontId="2"/>
  </si>
  <si>
    <t>笠岡クラブジュニア</t>
    <rPh sb="0" eb="2">
      <t>カサオカ</t>
    </rPh>
    <phoneticPr fontId="2"/>
  </si>
  <si>
    <t>勝北BC</t>
    <rPh sb="0" eb="1">
      <t>カツ</t>
    </rPh>
    <rPh sb="1" eb="2">
      <t>キタ</t>
    </rPh>
    <phoneticPr fontId="2"/>
  </si>
  <si>
    <t>キッズクラブ</t>
  </si>
  <si>
    <t>清音スポーツ少年団バドミントン部</t>
    <rPh sb="0" eb="2">
      <t>キヨネ</t>
    </rPh>
    <rPh sb="6" eb="9">
      <t>ショウネンダン</t>
    </rPh>
    <rPh sb="15" eb="16">
      <t>ブ</t>
    </rPh>
    <phoneticPr fontId="2"/>
  </si>
  <si>
    <t>郷内バドミントンSKIP</t>
    <rPh sb="0" eb="2">
      <t>ゴウナイ</t>
    </rPh>
    <phoneticPr fontId="2"/>
  </si>
  <si>
    <t>児島KIDS-虹</t>
    <rPh sb="0" eb="2">
      <t>コジマ</t>
    </rPh>
    <rPh sb="7" eb="8">
      <t>ニジ</t>
    </rPh>
    <phoneticPr fontId="2"/>
  </si>
  <si>
    <t>金光BC</t>
    <rPh sb="0" eb="2">
      <t>コンコウ</t>
    </rPh>
    <phoneticPr fontId="2"/>
  </si>
  <si>
    <t>西大寺体協BC</t>
    <rPh sb="0" eb="3">
      <t>サイダイジ</t>
    </rPh>
    <rPh sb="3" eb="5">
      <t>タイキョウ</t>
    </rPh>
    <phoneticPr fontId="2"/>
  </si>
  <si>
    <t>山陽JrBC</t>
    <rPh sb="0" eb="2">
      <t>サンヨウ</t>
    </rPh>
    <phoneticPr fontId="2"/>
  </si>
  <si>
    <t>しらうめSC</t>
  </si>
  <si>
    <t>総社羽球道場</t>
    <rPh sb="0" eb="2">
      <t>ソウジャ</t>
    </rPh>
    <rPh sb="2" eb="3">
      <t>ハネ</t>
    </rPh>
    <rPh sb="3" eb="4">
      <t>タマ</t>
    </rPh>
    <rPh sb="4" eb="6">
      <t>ドウジョウ</t>
    </rPh>
    <phoneticPr fontId="2"/>
  </si>
  <si>
    <t>第3藤田BC</t>
    <rPh sb="0" eb="1">
      <t>ダイ</t>
    </rPh>
    <rPh sb="2" eb="4">
      <t>フジタ</t>
    </rPh>
    <phoneticPr fontId="2"/>
  </si>
  <si>
    <t>茶屋町JrBC</t>
    <rPh sb="0" eb="3">
      <t>チャヤマチ</t>
    </rPh>
    <phoneticPr fontId="2"/>
  </si>
  <si>
    <t>富山BC</t>
    <rPh sb="0" eb="2">
      <t>トミヤマ</t>
    </rPh>
    <phoneticPr fontId="2"/>
  </si>
  <si>
    <t>永井BC</t>
    <rPh sb="0" eb="2">
      <t>ナガイ</t>
    </rPh>
    <phoneticPr fontId="2"/>
  </si>
  <si>
    <t>早島JrBC</t>
    <rPh sb="0" eb="2">
      <t>ハヤシマ</t>
    </rPh>
    <phoneticPr fontId="2"/>
  </si>
  <si>
    <t>太伯BC</t>
    <rPh sb="0" eb="2">
      <t>フトシハク</t>
    </rPh>
    <phoneticPr fontId="2"/>
  </si>
  <si>
    <t>モアクラブ</t>
  </si>
  <si>
    <t>ゆねっくす</t>
  </si>
  <si>
    <t>レッツ</t>
  </si>
  <si>
    <t>井原バドミントンクラブ</t>
  </si>
  <si>
    <t>永井バドミントンクラブ</t>
  </si>
  <si>
    <t>桜が丘バドミントンクラブ</t>
  </si>
  <si>
    <t>隼シャトルクラブ</t>
  </si>
  <si>
    <t>クラブ</t>
    <phoneticPr fontId="5"/>
  </si>
  <si>
    <t>その他の学校・クラブ</t>
    <rPh sb="2" eb="3">
      <t>タ</t>
    </rPh>
    <rPh sb="4" eb="6">
      <t>ガッコウ</t>
    </rPh>
    <phoneticPr fontId="1"/>
  </si>
  <si>
    <t>略称</t>
    <rPh sb="0" eb="2">
      <t>リャクショウ</t>
    </rPh>
    <phoneticPr fontId="1"/>
  </si>
  <si>
    <t>井原</t>
    <rPh sb="0" eb="2">
      <t>イバラ</t>
    </rPh>
    <phoneticPr fontId="1"/>
  </si>
  <si>
    <t>天城</t>
    <rPh sb="0" eb="2">
      <t>アマキ</t>
    </rPh>
    <phoneticPr fontId="1"/>
  </si>
  <si>
    <t>県津山</t>
    <rPh sb="0" eb="1">
      <t>ケン</t>
    </rPh>
    <rPh sb="1" eb="3">
      <t>ツヤマ</t>
    </rPh>
    <phoneticPr fontId="1"/>
  </si>
  <si>
    <t>操南</t>
    <phoneticPr fontId="1"/>
  </si>
  <si>
    <t>福浜</t>
    <phoneticPr fontId="1"/>
  </si>
  <si>
    <t>岡山市立旭東中学校</t>
    <phoneticPr fontId="1"/>
  </si>
  <si>
    <t>旭東</t>
    <phoneticPr fontId="1"/>
  </si>
  <si>
    <t>岡山市立岡山後楽館中学校</t>
    <phoneticPr fontId="1"/>
  </si>
  <si>
    <t>後楽館</t>
    <phoneticPr fontId="1"/>
  </si>
  <si>
    <t>岡山市立岡北中学校</t>
    <phoneticPr fontId="1"/>
  </si>
  <si>
    <t>岡北</t>
    <phoneticPr fontId="1"/>
  </si>
  <si>
    <t>吉備</t>
    <rPh sb="0" eb="2">
      <t>キビ</t>
    </rPh>
    <phoneticPr fontId="1"/>
  </si>
  <si>
    <t>岡山市立京山中学校</t>
    <phoneticPr fontId="1"/>
  </si>
  <si>
    <t>京山</t>
  </si>
  <si>
    <t>岡山市立香和中学校</t>
    <phoneticPr fontId="1"/>
  </si>
  <si>
    <t>香和</t>
  </si>
  <si>
    <t>岡山市立高松中学校</t>
    <phoneticPr fontId="1"/>
  </si>
  <si>
    <t>高松</t>
  </si>
  <si>
    <t>岡山市立高島中学校</t>
    <phoneticPr fontId="1"/>
  </si>
  <si>
    <t>高島</t>
  </si>
  <si>
    <t>岡山市立山南学園</t>
    <phoneticPr fontId="1"/>
  </si>
  <si>
    <t>山南学園</t>
    <phoneticPr fontId="1"/>
  </si>
  <si>
    <t>岡山市立上道中学校</t>
    <phoneticPr fontId="1"/>
  </si>
  <si>
    <t>上道</t>
    <phoneticPr fontId="1"/>
  </si>
  <si>
    <t>岡山市立上南中学校</t>
    <phoneticPr fontId="1"/>
  </si>
  <si>
    <t>上南</t>
  </si>
  <si>
    <t>岡山市立瀬戸中学校</t>
    <phoneticPr fontId="1"/>
  </si>
  <si>
    <t>瀬戸</t>
  </si>
  <si>
    <t>岡山市立西大寺中学校</t>
    <phoneticPr fontId="1"/>
  </si>
  <si>
    <t>西大寺</t>
  </si>
  <si>
    <t>岡山市立石井中学校</t>
    <phoneticPr fontId="1"/>
  </si>
  <si>
    <t>石井</t>
  </si>
  <si>
    <t>岡山市立操山中学校</t>
    <phoneticPr fontId="1"/>
  </si>
  <si>
    <t>操山</t>
  </si>
  <si>
    <t>岡山市立中山中学校</t>
    <phoneticPr fontId="1"/>
  </si>
  <si>
    <t>中山</t>
  </si>
  <si>
    <t>岡山市立藤田中学校</t>
    <phoneticPr fontId="1"/>
  </si>
  <si>
    <t>藤田</t>
  </si>
  <si>
    <t>岡山市立富山中学校</t>
    <phoneticPr fontId="1"/>
  </si>
  <si>
    <t>富山</t>
  </si>
  <si>
    <t>岡福田</t>
    <rPh sb="0" eb="1">
      <t>オカ</t>
    </rPh>
    <rPh sb="1" eb="3">
      <t>フクダ</t>
    </rPh>
    <phoneticPr fontId="1"/>
  </si>
  <si>
    <t>芳泉</t>
    <rPh sb="0" eb="2">
      <t>ホウセン</t>
    </rPh>
    <phoneticPr fontId="1"/>
  </si>
  <si>
    <t>芳田</t>
    <rPh sb="0" eb="2">
      <t>ヨシダ</t>
    </rPh>
    <phoneticPr fontId="1"/>
  </si>
  <si>
    <t>妹尾</t>
    <rPh sb="0" eb="2">
      <t>セノオ</t>
    </rPh>
    <phoneticPr fontId="1"/>
  </si>
  <si>
    <t>竜操</t>
    <rPh sb="0" eb="2">
      <t>リュウソウ</t>
    </rPh>
    <phoneticPr fontId="1"/>
  </si>
  <si>
    <t>岡大附</t>
    <rPh sb="0" eb="1">
      <t>オカ</t>
    </rPh>
    <rPh sb="1" eb="2">
      <t>ダイ</t>
    </rPh>
    <rPh sb="2" eb="3">
      <t>フ</t>
    </rPh>
    <phoneticPr fontId="1"/>
  </si>
  <si>
    <t>岡山</t>
    <rPh sb="0" eb="2">
      <t>オカヤマ</t>
    </rPh>
    <phoneticPr fontId="1"/>
  </si>
  <si>
    <t>新吉</t>
  </si>
  <si>
    <t>笠岡市立笠岡西中学校</t>
    <phoneticPr fontId="1"/>
  </si>
  <si>
    <t>笠岡西</t>
    <phoneticPr fontId="1"/>
  </si>
  <si>
    <t>笠岡市立笠岡東中学校</t>
    <phoneticPr fontId="1"/>
  </si>
  <si>
    <t>笠岡東</t>
  </si>
  <si>
    <t>笠岡市立金浦中学校</t>
    <phoneticPr fontId="1"/>
  </si>
  <si>
    <t>金浦</t>
    <phoneticPr fontId="1"/>
  </si>
  <si>
    <t>笠岡市立大島中学校</t>
    <phoneticPr fontId="1"/>
  </si>
  <si>
    <t>大島</t>
    <phoneticPr fontId="1"/>
  </si>
  <si>
    <t>玉野市立宇野中学校</t>
    <phoneticPr fontId="1"/>
  </si>
  <si>
    <t>宇野</t>
  </si>
  <si>
    <t>玉野市立玉中学校</t>
    <phoneticPr fontId="1"/>
  </si>
  <si>
    <t>玉</t>
  </si>
  <si>
    <t>山陽学園中学校</t>
    <phoneticPr fontId="1"/>
  </si>
  <si>
    <t>山陽学園</t>
  </si>
  <si>
    <t>新庄村立新庄中学校</t>
    <phoneticPr fontId="1"/>
  </si>
  <si>
    <t>新庄</t>
  </si>
  <si>
    <t>真庭市立久世中学校</t>
    <phoneticPr fontId="1"/>
  </si>
  <si>
    <t>久世</t>
  </si>
  <si>
    <t>真庭市立湯原中学校</t>
    <phoneticPr fontId="1"/>
  </si>
  <si>
    <t>湯原</t>
  </si>
  <si>
    <t>真庭市立落合中学校</t>
    <phoneticPr fontId="1"/>
  </si>
  <si>
    <t>落合</t>
  </si>
  <si>
    <t>瀬戸内市立長船中学校</t>
    <phoneticPr fontId="1"/>
  </si>
  <si>
    <t>長船</t>
  </si>
  <si>
    <t>瀬戸内市立邑久中学校</t>
    <phoneticPr fontId="1"/>
  </si>
  <si>
    <t>邑久</t>
  </si>
  <si>
    <t>清心中学校</t>
    <phoneticPr fontId="1"/>
  </si>
  <si>
    <t>清心</t>
  </si>
  <si>
    <t>赤磐市立高陽中学校</t>
    <phoneticPr fontId="1"/>
  </si>
  <si>
    <t>高陽</t>
  </si>
  <si>
    <t>赤磐市立桜が丘中学校</t>
    <phoneticPr fontId="1"/>
  </si>
  <si>
    <t>浅口市立金光中学校</t>
    <phoneticPr fontId="1"/>
  </si>
  <si>
    <t>金光</t>
  </si>
  <si>
    <t>倉敷市立玉島西中学校</t>
    <phoneticPr fontId="1"/>
  </si>
  <si>
    <t>玉島西</t>
    <phoneticPr fontId="1"/>
  </si>
  <si>
    <t>倉敷市立琴浦中学校</t>
    <phoneticPr fontId="1"/>
  </si>
  <si>
    <t>琴浦</t>
  </si>
  <si>
    <t>倉敷市立児島中学校</t>
    <phoneticPr fontId="1"/>
  </si>
  <si>
    <t>児島</t>
  </si>
  <si>
    <t>倉敷市立新田中学校</t>
    <phoneticPr fontId="1"/>
  </si>
  <si>
    <t>新田</t>
  </si>
  <si>
    <t>倉敷市立真備中学校</t>
    <phoneticPr fontId="1"/>
  </si>
  <si>
    <t>真備</t>
  </si>
  <si>
    <t>倉敷市立真備東中学校</t>
    <phoneticPr fontId="1"/>
  </si>
  <si>
    <t>倉敷西</t>
    <rPh sb="0" eb="2">
      <t>クラシキ</t>
    </rPh>
    <rPh sb="2" eb="3">
      <t>ニシ</t>
    </rPh>
    <phoneticPr fontId="1"/>
  </si>
  <si>
    <t>倉第一</t>
    <rPh sb="0" eb="1">
      <t>クラ</t>
    </rPh>
    <rPh sb="1" eb="3">
      <t>ダイイチ</t>
    </rPh>
    <phoneticPr fontId="1"/>
  </si>
  <si>
    <t>倉敷市立多津美中学校</t>
    <phoneticPr fontId="1"/>
  </si>
  <si>
    <t>倉敷東</t>
    <rPh sb="0" eb="2">
      <t>クラシキ</t>
    </rPh>
    <rPh sb="2" eb="3">
      <t>ヒガシ</t>
    </rPh>
    <phoneticPr fontId="1"/>
  </si>
  <si>
    <t>倉敷市立東陽中学校</t>
    <phoneticPr fontId="1"/>
  </si>
  <si>
    <t>東陽</t>
  </si>
  <si>
    <t>倉敷南</t>
    <rPh sb="0" eb="2">
      <t>クラシキ</t>
    </rPh>
    <rPh sb="2" eb="3">
      <t>ミナミ</t>
    </rPh>
    <phoneticPr fontId="1"/>
  </si>
  <si>
    <t>倉福田</t>
    <rPh sb="0" eb="1">
      <t>クラ</t>
    </rPh>
    <rPh sb="1" eb="3">
      <t>フクダ</t>
    </rPh>
    <phoneticPr fontId="1"/>
  </si>
  <si>
    <t>倉敷市立福田南中学校</t>
    <phoneticPr fontId="1"/>
  </si>
  <si>
    <t>福田南</t>
  </si>
  <si>
    <t>倉敷北</t>
    <rPh sb="0" eb="2">
      <t>クラシキ</t>
    </rPh>
    <rPh sb="2" eb="3">
      <t>キタ</t>
    </rPh>
    <phoneticPr fontId="1"/>
  </si>
  <si>
    <t>倉敷市立味野中学校</t>
    <phoneticPr fontId="1"/>
  </si>
  <si>
    <t>味野</t>
  </si>
  <si>
    <t>倉敷市立連島中学校</t>
    <phoneticPr fontId="1"/>
  </si>
  <si>
    <t>連島</t>
  </si>
  <si>
    <t>総社市立総社西中学校</t>
    <phoneticPr fontId="1"/>
  </si>
  <si>
    <t>総社西</t>
  </si>
  <si>
    <t>総社市立総社東中学校</t>
    <phoneticPr fontId="1"/>
  </si>
  <si>
    <t>総社東</t>
  </si>
  <si>
    <t>蒼明学院中等部</t>
    <phoneticPr fontId="1"/>
  </si>
  <si>
    <t>蒼明学院</t>
  </si>
  <si>
    <t>津山市立中道中学校</t>
    <phoneticPr fontId="1"/>
  </si>
  <si>
    <t>中道</t>
  </si>
  <si>
    <t>津山市立津山西中学校</t>
    <phoneticPr fontId="1"/>
  </si>
  <si>
    <t>津山西</t>
    <phoneticPr fontId="1"/>
  </si>
  <si>
    <t>津山市立津山東中学校</t>
    <phoneticPr fontId="1"/>
  </si>
  <si>
    <t>津山東</t>
  </si>
  <si>
    <t>津山市立北陵中学校</t>
    <phoneticPr fontId="1"/>
  </si>
  <si>
    <t>北陵</t>
  </si>
  <si>
    <t>多津美</t>
    <phoneticPr fontId="1"/>
  </si>
  <si>
    <t>真備東</t>
    <phoneticPr fontId="1"/>
  </si>
  <si>
    <t>Nラインクラブ</t>
    <phoneticPr fontId="1"/>
  </si>
  <si>
    <t>ＡＢＣジュニア</t>
    <phoneticPr fontId="1"/>
  </si>
  <si>
    <t>PEACE</t>
    <phoneticPr fontId="1"/>
  </si>
  <si>
    <t>YOLO</t>
    <phoneticPr fontId="1"/>
  </si>
  <si>
    <t>ゆねっくす</t>
    <phoneticPr fontId="1"/>
  </si>
  <si>
    <t>ミッキーズ</t>
    <phoneticPr fontId="1"/>
  </si>
  <si>
    <t>隼SC</t>
    <rPh sb="0" eb="1">
      <t>ハヤブサ</t>
    </rPh>
    <phoneticPr fontId="1"/>
  </si>
  <si>
    <t>桜が丘BC</t>
    <rPh sb="0" eb="1">
      <t>サクラ</t>
    </rPh>
    <rPh sb="2" eb="3">
      <t>オカ</t>
    </rPh>
    <phoneticPr fontId="1"/>
  </si>
  <si>
    <t>永井BC</t>
    <rPh sb="0" eb="2">
      <t>ナガイ</t>
    </rPh>
    <phoneticPr fontId="1"/>
  </si>
  <si>
    <t>井原BC</t>
    <rPh sb="0" eb="2">
      <t>イバラ</t>
    </rPh>
    <phoneticPr fontId="1"/>
  </si>
  <si>
    <t>清音SB</t>
    <rPh sb="0" eb="2">
      <t>キヨネ</t>
    </rPh>
    <phoneticPr fontId="1"/>
  </si>
  <si>
    <t>郷内BS</t>
    <rPh sb="0" eb="2">
      <t>ゴウナイ</t>
    </rPh>
    <phoneticPr fontId="1"/>
  </si>
  <si>
    <t>児島KIDS</t>
    <rPh sb="0" eb="2">
      <t>コジマ</t>
    </rPh>
    <phoneticPr fontId="1"/>
  </si>
  <si>
    <t>西大寺体協</t>
  </si>
  <si>
    <t>ウイング安原BC</t>
    <phoneticPr fontId="2"/>
  </si>
  <si>
    <t>TOYO体協</t>
  </si>
  <si>
    <t>TSUKUSHI B.C.</t>
    <phoneticPr fontId="1"/>
  </si>
  <si>
    <t>TSUKUSHI</t>
  </si>
  <si>
    <t>備前市立備前中学校</t>
    <phoneticPr fontId="1"/>
  </si>
  <si>
    <t>備前</t>
  </si>
  <si>
    <t>矢掛町立矢掛中学校</t>
    <phoneticPr fontId="1"/>
  </si>
  <si>
    <t>矢掛</t>
  </si>
  <si>
    <t>里庄</t>
  </si>
  <si>
    <t>入力してください</t>
    <rPh sb="0" eb="2">
      <t>ニュウリョク</t>
    </rPh>
    <phoneticPr fontId="1"/>
  </si>
  <si>
    <t>所属コード番号</t>
    <rPh sb="0" eb="2">
      <t>ショゾク</t>
    </rPh>
    <rPh sb="5" eb="7">
      <t>バンゴウ</t>
    </rPh>
    <phoneticPr fontId="1"/>
  </si>
  <si>
    <t>・「所属コード」のシートから，所属コード番号を見つけ，入力してください。</t>
    <rPh sb="2" eb="4">
      <t>ショゾク</t>
    </rPh>
    <rPh sb="15" eb="17">
      <t>ショゾク</t>
    </rPh>
    <rPh sb="20" eb="22">
      <t>バンゴウ</t>
    </rPh>
    <rPh sb="23" eb="24">
      <t>ミ</t>
    </rPh>
    <rPh sb="27" eb="29">
      <t>ニュウリョク</t>
    </rPh>
    <phoneticPr fontId="1"/>
  </si>
  <si>
    <t>所属名確認</t>
    <rPh sb="0" eb="2">
      <t>ショゾク</t>
    </rPh>
    <rPh sb="2" eb="3">
      <t>メイ</t>
    </rPh>
    <rPh sb="3" eb="5">
      <t>カクニン</t>
    </rPh>
    <phoneticPr fontId="1"/>
  </si>
  <si>
    <t>・データ入力後，「データ」のシートの各クラスの参加人数・参加料をご確認ください。</t>
    <phoneticPr fontId="1"/>
  </si>
  <si>
    <t>　←　「所属名コード」のシートから所属コード番号を確認の上，入力してください。</t>
    <rPh sb="4" eb="6">
      <t>ショゾク</t>
    </rPh>
    <rPh sb="6" eb="7">
      <t>メイ</t>
    </rPh>
    <rPh sb="17" eb="19">
      <t>ショゾク</t>
    </rPh>
    <rPh sb="22" eb="24">
      <t>バンゴウ</t>
    </rPh>
    <rPh sb="25" eb="27">
      <t>カクニン</t>
    </rPh>
    <rPh sb="28" eb="29">
      <t>ウエ</t>
    </rPh>
    <rPh sb="30" eb="32">
      <t>ニュウリョク</t>
    </rPh>
    <phoneticPr fontId="1"/>
  </si>
  <si>
    <t>桜が丘</t>
    <phoneticPr fontId="1"/>
  </si>
  <si>
    <t>ABCｼﾞｭﾆｱ</t>
    <phoneticPr fontId="1"/>
  </si>
  <si>
    <t>GTｼｬﾄﾗｰｽﾞ</t>
    <phoneticPr fontId="1"/>
  </si>
  <si>
    <t>Nﾗｲﾝ</t>
    <phoneticPr fontId="1"/>
  </si>
  <si>
    <t>ｲｺﾗBC</t>
    <phoneticPr fontId="1"/>
  </si>
  <si>
    <t>ｳｲﾝｸﾞ安原BC</t>
    <phoneticPr fontId="2"/>
  </si>
  <si>
    <t>笠岡ｱｸﾞﾘ</t>
    <phoneticPr fontId="1"/>
  </si>
  <si>
    <t>笠岡ｸﾗﾌﾞ</t>
    <phoneticPr fontId="1"/>
  </si>
  <si>
    <t>ｷｯｽﾞｸﾗﾌﾞ</t>
    <phoneticPr fontId="1"/>
  </si>
  <si>
    <t>しらうめSC</t>
    <phoneticPr fontId="1"/>
  </si>
  <si>
    <t>ﾐｯｷｰｽﾞ</t>
    <phoneticPr fontId="1"/>
  </si>
  <si>
    <t>ﾓｱｸﾗﾌﾞ</t>
    <phoneticPr fontId="1"/>
  </si>
  <si>
    <t>ﾚｯﾂ</t>
    <phoneticPr fontId="1"/>
  </si>
  <si>
    <t>　←　上の「所属名」が「その他の学校・クラブ」の場合のみ，直接入力してください。</t>
    <rPh sb="3" eb="4">
      <t>ウエ</t>
    </rPh>
    <rPh sb="6" eb="8">
      <t>ショゾク</t>
    </rPh>
    <rPh sb="8" eb="9">
      <t>メイ</t>
    </rPh>
    <rPh sb="14" eb="15">
      <t>タ</t>
    </rPh>
    <rPh sb="16" eb="18">
      <t>ガッコウ</t>
    </rPh>
    <rPh sb="24" eb="26">
      <t>バアイ</t>
    </rPh>
    <rPh sb="29" eb="31">
      <t>チョクセツ</t>
    </rPh>
    <rPh sb="31" eb="33">
      <t>ニュウリョク</t>
    </rPh>
    <phoneticPr fontId="1"/>
  </si>
  <si>
    <t>　←　「所属欄」が「その他の学校・クラブ」の場合のみ，直接入力してください。</t>
    <rPh sb="4" eb="6">
      <t>ショゾク</t>
    </rPh>
    <rPh sb="6" eb="7">
      <t>ラン</t>
    </rPh>
    <rPh sb="12" eb="13">
      <t>タ</t>
    </rPh>
    <rPh sb="14" eb="16">
      <t>ガッコウ</t>
    </rPh>
    <rPh sb="22" eb="24">
      <t>バアイ</t>
    </rPh>
    <rPh sb="27" eb="29">
      <t>チョクセツ</t>
    </rPh>
    <rPh sb="29" eb="31">
      <t>ニュウリョク</t>
    </rPh>
    <phoneticPr fontId="1"/>
  </si>
  <si>
    <t>,</t>
    <phoneticPr fontId="1"/>
  </si>
  <si>
    <t>NO(抽出)</t>
    <rPh sb="3" eb="5">
      <t>チュウシュツ</t>
    </rPh>
    <phoneticPr fontId="1"/>
  </si>
  <si>
    <t>行番号</t>
    <rPh sb="0" eb="1">
      <t>ギョウ</t>
    </rPh>
    <rPh sb="1" eb="3">
      <t>バンゴウ</t>
    </rPh>
    <phoneticPr fontId="1"/>
  </si>
  <si>
    <t>入力シートから抽出</t>
    <rPh sb="0" eb="2">
      <t>ニュウリョク</t>
    </rPh>
    <rPh sb="7" eb="9">
      <t>チュウシュツ</t>
    </rPh>
    <phoneticPr fontId="1"/>
  </si>
  <si>
    <t>データ集計（集計担当者　一覧）</t>
    <rPh sb="3" eb="5">
      <t>シュウケイ</t>
    </rPh>
    <rPh sb="6" eb="8">
      <t>シュウケイ</t>
    </rPh>
    <rPh sb="8" eb="10">
      <t>タントウ</t>
    </rPh>
    <rPh sb="10" eb="11">
      <t>シャ</t>
    </rPh>
    <rPh sb="12" eb="14">
      <t>イチラン</t>
    </rPh>
    <phoneticPr fontId="1"/>
  </si>
  <si>
    <t>朝日塾中等教育学校</t>
    <rPh sb="0" eb="3">
      <t>アサヒジュク</t>
    </rPh>
    <rPh sb="3" eb="5">
      <t>チュウトウ</t>
    </rPh>
    <rPh sb="5" eb="9">
      <t>キョウイクガッコウ</t>
    </rPh>
    <phoneticPr fontId="1"/>
  </si>
  <si>
    <t>朝日塾</t>
    <rPh sb="0" eb="2">
      <t>アサヒ</t>
    </rPh>
    <rPh sb="2" eb="3">
      <t>ジュク</t>
    </rPh>
    <phoneticPr fontId="1"/>
  </si>
  <si>
    <t>※　上記以外の所属名の選手を登録する場合は
　「データ」のシート内の
　「所属名確認」また「略称」を入力してください。</t>
    <rPh sb="2" eb="4">
      <t>ジョウキ</t>
    </rPh>
    <rPh sb="4" eb="6">
      <t>イガイ</t>
    </rPh>
    <rPh sb="7" eb="9">
      <t>ショゾク</t>
    </rPh>
    <rPh sb="9" eb="10">
      <t>メイ</t>
    </rPh>
    <rPh sb="11" eb="13">
      <t>センシュ</t>
    </rPh>
    <rPh sb="14" eb="16">
      <t>トウロク</t>
    </rPh>
    <rPh sb="18" eb="20">
      <t>バアイ</t>
    </rPh>
    <rPh sb="32" eb="33">
      <t>ナイ</t>
    </rPh>
    <rPh sb="37" eb="39">
      <t>ショゾク</t>
    </rPh>
    <rPh sb="39" eb="40">
      <t>メイ</t>
    </rPh>
    <rPh sb="40" eb="42">
      <t>カクニン</t>
    </rPh>
    <rPh sb="46" eb="48">
      <t>リャクショウ</t>
    </rPh>
    <rPh sb="50" eb="52">
      <t>ニュウリョク</t>
    </rPh>
    <phoneticPr fontId="5"/>
  </si>
  <si>
    <r>
      <t>１　まず，シート“</t>
    </r>
    <r>
      <rPr>
        <b/>
        <sz val="22"/>
        <color indexed="10"/>
        <rFont val="UD デジタル 教科書体 NK-R"/>
        <family val="1"/>
        <charset val="128"/>
      </rPr>
      <t>データ</t>
    </r>
    <r>
      <rPr>
        <b/>
        <sz val="22"/>
        <rFont val="UD デジタル 教科書体 NK-R"/>
        <family val="1"/>
        <charset val="128"/>
      </rPr>
      <t>”に，必要事項を入力してください。</t>
    </r>
    <rPh sb="15" eb="17">
      <t>ヒツヨウ</t>
    </rPh>
    <rPh sb="17" eb="19">
      <t>ジコウ</t>
    </rPh>
    <rPh sb="20" eb="22">
      <t>ニュウリョク</t>
    </rPh>
    <phoneticPr fontId="1"/>
  </si>
  <si>
    <r>
      <t>・</t>
    </r>
    <r>
      <rPr>
        <b/>
        <sz val="16"/>
        <color indexed="10"/>
        <rFont val="UD デジタル 教科書体 NK-R"/>
        <family val="1"/>
        <charset val="128"/>
      </rPr>
      <t>必ず校内ランク順</t>
    </r>
    <r>
      <rPr>
        <sz val="16"/>
        <rFont val="UD デジタル 教科書体 NK-R"/>
        <family val="1"/>
        <charset val="128"/>
      </rPr>
      <t>に，選手名を入力してください。</t>
    </r>
    <rPh sb="1" eb="2">
      <t>カナラ</t>
    </rPh>
    <rPh sb="3" eb="5">
      <t>コウナイ</t>
    </rPh>
    <rPh sb="8" eb="9">
      <t>ジュン</t>
    </rPh>
    <rPh sb="11" eb="14">
      <t>センシュメイ</t>
    </rPh>
    <rPh sb="15" eb="17">
      <t>ニュウリョク</t>
    </rPh>
    <phoneticPr fontId="1"/>
  </si>
  <si>
    <r>
      <t>・入力は</t>
    </r>
    <r>
      <rPr>
        <b/>
        <sz val="16"/>
        <color rgb="FFFF0000"/>
        <rFont val="UD デジタル 教科書体 NK-R"/>
        <family val="1"/>
        <charset val="128"/>
      </rPr>
      <t>「白抜きの部分」のみ</t>
    </r>
    <r>
      <rPr>
        <sz val="16"/>
        <rFont val="UD デジタル 教科書体 NK-R"/>
        <family val="1"/>
        <charset val="128"/>
      </rPr>
      <t xml:space="preserve"> ，データの入力をお願いします。</t>
    </r>
    <rPh sb="1" eb="3">
      <t>ニュウリョク</t>
    </rPh>
    <rPh sb="5" eb="7">
      <t>シロヌ</t>
    </rPh>
    <rPh sb="9" eb="11">
      <t>ブブン</t>
    </rPh>
    <phoneticPr fontId="1"/>
  </si>
  <si>
    <t>ふりがな</t>
  </si>
  <si>
    <t>BB</t>
    <phoneticPr fontId="1"/>
  </si>
  <si>
    <t>用件 ： 芳田中＿ダブルス大会参加申込み</t>
    <rPh sb="0" eb="2">
      <t>ヨウケン</t>
    </rPh>
    <rPh sb="5" eb="7">
      <t>ヨシダ</t>
    </rPh>
    <rPh sb="7" eb="8">
      <t>ナカ</t>
    </rPh>
    <rPh sb="8" eb="9">
      <t>オナカ</t>
    </rPh>
    <rPh sb="13" eb="15">
      <t>タイカイ</t>
    </rPh>
    <rPh sb="15" eb="17">
      <t>サンカ</t>
    </rPh>
    <rPh sb="17" eb="18">
      <t>モウ</t>
    </rPh>
    <rPh sb="18" eb="19">
      <t>コ</t>
    </rPh>
    <phoneticPr fontId="1"/>
  </si>
  <si>
    <t>C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</si>
  <si>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</si>
  <si>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</si>
  <si>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</si>
  <si>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</si>
  <si>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表示名</t>
    <rPh sb="0" eb="2">
      <t>ヒョウジ</t>
    </rPh>
    <rPh sb="2" eb="3">
      <t>メイ</t>
    </rPh>
    <phoneticPr fontId="1"/>
  </si>
  <si>
    <t>ふりがな１</t>
    <phoneticPr fontId="1"/>
  </si>
  <si>
    <t>ふりがな２</t>
    <phoneticPr fontId="1"/>
  </si>
  <si>
    <t>GB</t>
    <phoneticPr fontId="1"/>
  </si>
  <si>
    <t>BC</t>
    <phoneticPr fontId="1"/>
  </si>
  <si>
    <t>GC</t>
    <phoneticPr fontId="1"/>
  </si>
  <si>
    <t>男子　Aクラス</t>
    <rPh sb="0" eb="2">
      <t>ダンシ</t>
    </rPh>
    <phoneticPr fontId="1"/>
  </si>
  <si>
    <t>女子　Aクラス</t>
    <rPh sb="0" eb="2">
      <t>ジョシ</t>
    </rPh>
    <phoneticPr fontId="1"/>
  </si>
  <si>
    <t>備考</t>
    <rPh sb="0" eb="2">
      <t>ビコウ</t>
    </rPh>
    <phoneticPr fontId="1"/>
  </si>
  <si>
    <t>男子　Bクラス</t>
    <rPh sb="0" eb="2">
      <t>ダンシ</t>
    </rPh>
    <phoneticPr fontId="1"/>
  </si>
  <si>
    <t>女子　Bクラス</t>
    <rPh sb="0" eb="2">
      <t>ジョシ</t>
    </rPh>
    <phoneticPr fontId="1"/>
  </si>
  <si>
    <t>男子　Cクラス</t>
    <rPh sb="0" eb="2">
      <t>ダンシ</t>
    </rPh>
    <phoneticPr fontId="1"/>
  </si>
  <si>
    <t>女子　Cクラス</t>
    <rPh sb="0" eb="2">
      <t>ジョシ</t>
    </rPh>
    <phoneticPr fontId="1"/>
  </si>
  <si>
    <t>　　参加人数が異なる場合は，
←　「ふりがな」 もしくは 「氏名」 の欄に
    未入力があります。</t>
    <rPh sb="2" eb="4">
      <t>サンカ</t>
    </rPh>
    <rPh sb="4" eb="6">
      <t>ニンズウ</t>
    </rPh>
    <rPh sb="7" eb="8">
      <t>コト</t>
    </rPh>
    <rPh sb="10" eb="12">
      <t>バアイ</t>
    </rPh>
    <rPh sb="30" eb="32">
      <t>シメイ</t>
    </rPh>
    <rPh sb="35" eb="36">
      <t>ラン</t>
    </rPh>
    <rPh sb="42" eb="45">
      <t>ミニュウリョク</t>
    </rPh>
    <phoneticPr fontId="1"/>
  </si>
  <si>
    <t>←　男女の参加人数を確認してください。</t>
    <rPh sb="2" eb="4">
      <t>ダンジョ</t>
    </rPh>
    <rPh sb="5" eb="7">
      <t>サンカ</t>
    </rPh>
    <rPh sb="7" eb="9">
      <t>ニンズウ</t>
    </rPh>
    <rPh sb="10" eb="12">
      <t>カクニン</t>
    </rPh>
    <phoneticPr fontId="1"/>
  </si>
  <si>
    <t>データの入力について</t>
    <rPh sb="4" eb="6">
      <t>ニュウリョク</t>
    </rPh>
    <phoneticPr fontId="1"/>
  </si>
  <si>
    <r>
      <t xml:space="preserve">
○　</t>
    </r>
    <r>
      <rPr>
        <b/>
        <sz val="14"/>
        <color rgb="FFC00000"/>
        <rFont val="HGP教科書体"/>
        <family val="1"/>
        <charset val="128"/>
      </rPr>
      <t xml:space="preserve">「白抜きの部分のみ」 </t>
    </r>
    <r>
      <rPr>
        <b/>
        <sz val="14"/>
        <color theme="1"/>
        <rFont val="HGP教科書体"/>
        <family val="1"/>
        <charset val="128"/>
      </rPr>
      <t>データ
　　の入力をお願いします。
○　参加について以下の場合は 
　　</t>
    </r>
    <r>
      <rPr>
        <b/>
        <sz val="14"/>
        <color rgb="FFC00000"/>
        <rFont val="HGP教科書体"/>
        <family val="1"/>
        <charset val="128"/>
      </rPr>
      <t>「備考」 の欄から，該当する
　　ものを，セル内の“▽”から
　　選択してください。</t>
    </r>
    <r>
      <rPr>
        <b/>
        <sz val="14"/>
        <color theme="1"/>
        <rFont val="HGP教科書体"/>
        <family val="1"/>
        <charset val="128"/>
      </rPr>
      <t xml:space="preserve">
　　</t>
    </r>
    <r>
      <rPr>
        <b/>
        <u/>
        <sz val="14"/>
        <color rgb="FFC00000"/>
        <rFont val="HGP教科書体"/>
        <family val="1"/>
        <charset val="128"/>
      </rPr>
      <t>１．オープン参加の場合</t>
    </r>
    <r>
      <rPr>
        <b/>
        <sz val="14"/>
        <color theme="1"/>
        <rFont val="HGP教科書体"/>
        <family val="1"/>
        <charset val="128"/>
      </rPr>
      <t xml:space="preserve">
　　　　（同一チームでのペア編成
　　　　　をする場合）
　　</t>
    </r>
    <r>
      <rPr>
        <b/>
        <u/>
        <sz val="14"/>
        <color rgb="FFC00000"/>
        <rFont val="HGP教科書体"/>
        <family val="1"/>
        <charset val="128"/>
      </rPr>
      <t xml:space="preserve">２．他チーム間でのペア編成を
</t>
    </r>
    <r>
      <rPr>
        <b/>
        <sz val="14"/>
        <color rgb="FFC00000"/>
        <rFont val="HGP教科書体"/>
        <family val="1"/>
        <charset val="128"/>
      </rPr>
      <t>　　　　</t>
    </r>
    <r>
      <rPr>
        <b/>
        <u/>
        <sz val="14"/>
        <color rgb="FFC00000"/>
        <rFont val="HGP教科書体"/>
        <family val="1"/>
        <charset val="128"/>
      </rPr>
      <t>行う場合</t>
    </r>
    <r>
      <rPr>
        <b/>
        <sz val="14"/>
        <color theme="1"/>
        <rFont val="HGP教科書体"/>
        <family val="1"/>
        <charset val="128"/>
      </rPr>
      <t>　※</t>
    </r>
    <r>
      <rPr>
        <b/>
        <sz val="14"/>
        <color theme="1"/>
        <rFont val="MS UI Gothic"/>
        <family val="1"/>
        <charset val="1"/>
      </rPr>
      <t>₁</t>
    </r>
    <r>
      <rPr>
        <b/>
        <sz val="14"/>
        <color theme="1"/>
        <rFont val="Calibri"/>
        <family val="1"/>
      </rPr>
      <t xml:space="preserve">
</t>
    </r>
    <r>
      <rPr>
        <b/>
        <sz val="14"/>
        <color theme="1"/>
        <rFont val="HGP教科書体"/>
        <family val="1"/>
        <charset val="128"/>
      </rPr>
      <t>　※</t>
    </r>
    <r>
      <rPr>
        <b/>
        <sz val="14"/>
        <color theme="1"/>
        <rFont val="Times New Roman"/>
        <family val="1"/>
      </rPr>
      <t>₁</t>
    </r>
    <r>
      <rPr>
        <b/>
        <sz val="14"/>
        <color theme="1"/>
        <rFont val="HGP教科書体"/>
        <family val="1"/>
        <charset val="128"/>
      </rPr>
      <t>「他チーム間での編成」で
　　　本大会に出場する場合は，
　　　</t>
    </r>
    <r>
      <rPr>
        <b/>
        <sz val="14"/>
        <color rgb="FFC00000"/>
        <rFont val="HGP教科書体"/>
        <family val="1"/>
        <charset val="128"/>
      </rPr>
      <t>「代表チーム」から申し込み
　　　をしてください。</t>
    </r>
    <r>
      <rPr>
        <b/>
        <sz val="14"/>
        <color theme="1"/>
        <rFont val="HGP教科書体"/>
        <family val="1"/>
        <charset val="128"/>
      </rPr>
      <t xml:space="preserve">
　　　（重複して申し込みをしない
　　　　ようにお願いします。）</t>
    </r>
    <rPh sb="106" eb="108">
      <t>バアイ</t>
    </rPh>
    <phoneticPr fontId="1"/>
  </si>
  <si>
    <r>
      <t>←</t>
    </r>
    <r>
      <rPr>
        <b/>
        <sz val="11"/>
        <color rgb="FFFF0000"/>
        <rFont val="HGP教科書体"/>
        <family val="1"/>
        <charset val="128"/>
      </rPr>
      <t>　「データ」</t>
    </r>
    <r>
      <rPr>
        <b/>
        <sz val="11"/>
        <color theme="1"/>
        <rFont val="HGP教科書体"/>
        <family val="1"/>
        <charset val="128"/>
      </rPr>
      <t>のシートの該当部分が
　　出力されます。</t>
    </r>
    <rPh sb="12" eb="14">
      <t>ガイトウ</t>
    </rPh>
    <rPh sb="14" eb="16">
      <t>ブブン</t>
    </rPh>
    <rPh sb="20" eb="22">
      <t>シュツリョク</t>
    </rPh>
    <phoneticPr fontId="1"/>
  </si>
  <si>
    <r>
      <t>・「登録学校・団体コード一覧」に団体名がない場合は「所属コード番号」に300を入力してください。その際，「所属名」の欄が「その他の学校・クラブ」になるので，</t>
    </r>
    <r>
      <rPr>
        <sz val="16"/>
        <color rgb="FFFF0000"/>
        <rFont val="UD デジタル 教科書体 NK-R"/>
        <family val="1"/>
        <charset val="128"/>
      </rPr>
      <t>「所属名確認」と「略称」に団体名を直接入力してください。</t>
    </r>
    <rPh sb="16" eb="18">
      <t>ダンタイ</t>
    </rPh>
    <rPh sb="18" eb="19">
      <t>メイ</t>
    </rPh>
    <rPh sb="22" eb="24">
      <t>バアイ</t>
    </rPh>
    <rPh sb="39" eb="41">
      <t>ニュウリョク</t>
    </rPh>
    <rPh sb="50" eb="51">
      <t>サイ</t>
    </rPh>
    <rPh sb="53" eb="55">
      <t>ショゾク</t>
    </rPh>
    <rPh sb="55" eb="56">
      <t>メイ</t>
    </rPh>
    <rPh sb="58" eb="59">
      <t>ラン</t>
    </rPh>
    <rPh sb="63" eb="64">
      <t>タ</t>
    </rPh>
    <rPh sb="65" eb="67">
      <t>ガッコウ</t>
    </rPh>
    <rPh sb="79" eb="81">
      <t>ショゾク</t>
    </rPh>
    <rPh sb="81" eb="82">
      <t>メイ</t>
    </rPh>
    <rPh sb="82" eb="84">
      <t>カクニン</t>
    </rPh>
    <rPh sb="87" eb="89">
      <t>リャクショウ</t>
    </rPh>
    <rPh sb="91" eb="93">
      <t>ダンタイ</t>
    </rPh>
    <rPh sb="93" eb="94">
      <t>メイ</t>
    </rPh>
    <rPh sb="95" eb="97">
      <t>チョクセツ</t>
    </rPh>
    <rPh sb="97" eb="99">
      <t>ニュウリョク</t>
    </rPh>
    <phoneticPr fontId="1"/>
  </si>
  <si>
    <t>ランク</t>
    <phoneticPr fontId="1"/>
  </si>
  <si>
    <r>
      <t>○　参加について以下の場合は「備考」 の欄から，該当するものを，
　　　セル内の“▽（プルダウン）”から選択してください。
　　</t>
    </r>
    <r>
      <rPr>
        <sz val="16"/>
        <color rgb="FFFF0000"/>
        <rFont val="UD デジタル 教科書体 NK-R"/>
        <family val="1"/>
        <charset val="128"/>
      </rPr>
      <t>１．オープン参加の場合</t>
    </r>
    <r>
      <rPr>
        <sz val="16"/>
        <rFont val="UD デジタル 教科書体 NK-R"/>
        <family val="1"/>
        <charset val="128"/>
      </rPr>
      <t xml:space="preserve">
　　　　参加選手が奇数人の場合で，同一チーム内から1人の選手を2回出場させ，
　　　　オープン参加として出場することは可能です。
　　　　ただし，オープン参加のペアは，チーム内の「一番下のランク」で申し込み
　　　　してください。
</t>
    </r>
    <r>
      <rPr>
        <sz val="16"/>
        <color rgb="FFFF0000"/>
        <rFont val="UD デジタル 教科書体 NK-R"/>
        <family val="1"/>
        <charset val="128"/>
      </rPr>
      <t>　　２．他チーム間でのペア編成を行う場合</t>
    </r>
    <r>
      <rPr>
        <sz val="16"/>
        <rFont val="Calibri"/>
        <family val="1"/>
      </rPr>
      <t xml:space="preserve">
</t>
    </r>
    <r>
      <rPr>
        <sz val="16"/>
        <rFont val="UD デジタル 教科書体 NK-R"/>
        <family val="1"/>
        <charset val="128"/>
      </rPr>
      <t>　　　　他チーム間でのペアを編成する場合は，それぞれのチーム内のランクが一番下の
　　　　選手同士が組むようにしてください。
　　　　（勝利至上主義的なペア編成はしないでください。）
　　　　他チーム間でのペアの申し込みは，どちらか一方のチームを「代表チーム」とし，
　　　</t>
    </r>
    <r>
      <rPr>
        <sz val="16"/>
        <color rgb="FFFF0000"/>
        <rFont val="UD デジタル 教科書体 NK-R"/>
        <family val="1"/>
        <charset val="128"/>
      </rPr>
      <t>「代表チーム」から申し込み</t>
    </r>
    <r>
      <rPr>
        <sz val="16"/>
        <rFont val="UD デジタル 教科書体 NK-R"/>
        <family val="1"/>
        <charset val="128"/>
      </rPr>
      <t>をしてください。双方から申し込みをする必要は
　　　　ありません。</t>
    </r>
    <rPh sb="81" eb="83">
      <t>サンカ</t>
    </rPh>
    <rPh sb="83" eb="85">
      <t>センシュ</t>
    </rPh>
    <rPh sb="86" eb="88">
      <t>キスウ</t>
    </rPh>
    <rPh sb="88" eb="89">
      <t>ニン</t>
    </rPh>
    <rPh sb="90" eb="92">
      <t>バアイ</t>
    </rPh>
    <rPh sb="94" eb="96">
      <t>ドウイツ</t>
    </rPh>
    <rPh sb="99" eb="100">
      <t>ナイ</t>
    </rPh>
    <rPh sb="103" eb="104">
      <t>ヒト</t>
    </rPh>
    <rPh sb="105" eb="107">
      <t>センシュ</t>
    </rPh>
    <rPh sb="109" eb="110">
      <t>カイ</t>
    </rPh>
    <rPh sb="110" eb="112">
      <t>シュツジョウ</t>
    </rPh>
    <rPh sb="124" eb="126">
      <t>サンカ</t>
    </rPh>
    <rPh sb="129" eb="131">
      <t>シュツジョウ</t>
    </rPh>
    <rPh sb="136" eb="138">
      <t>カノウ</t>
    </rPh>
    <rPh sb="154" eb="156">
      <t>サンカ</t>
    </rPh>
    <rPh sb="164" eb="165">
      <t>ナイ</t>
    </rPh>
    <rPh sb="167" eb="170">
      <t>イチバンシタ</t>
    </rPh>
    <rPh sb="176" eb="177">
      <t>モウ</t>
    </rPh>
    <rPh sb="178" eb="179">
      <t>コ</t>
    </rPh>
    <rPh sb="219" eb="220">
      <t>タ</t>
    </rPh>
    <rPh sb="223" eb="224">
      <t>カン</t>
    </rPh>
    <rPh sb="229" eb="231">
      <t>ヘンセイ</t>
    </rPh>
    <rPh sb="233" eb="235">
      <t>バアイ</t>
    </rPh>
    <rPh sb="245" eb="246">
      <t>ナイ</t>
    </rPh>
    <rPh sb="251" eb="253">
      <t>イチバン</t>
    </rPh>
    <rPh sb="253" eb="254">
      <t>シタ</t>
    </rPh>
    <rPh sb="260" eb="262">
      <t>センシュ</t>
    </rPh>
    <rPh sb="262" eb="264">
      <t>ドウシ</t>
    </rPh>
    <rPh sb="265" eb="266">
      <t>ク</t>
    </rPh>
    <rPh sb="283" eb="287">
      <t>ショウリシジョウ</t>
    </rPh>
    <rPh sb="287" eb="290">
      <t>シュギテキ</t>
    </rPh>
    <rPh sb="293" eb="295">
      <t>ヘンセイ</t>
    </rPh>
    <rPh sb="311" eb="312">
      <t>タ</t>
    </rPh>
    <rPh sb="315" eb="316">
      <t>カン</t>
    </rPh>
    <rPh sb="321" eb="322">
      <t>モウ</t>
    </rPh>
    <rPh sb="323" eb="324">
      <t>コ</t>
    </rPh>
    <rPh sb="331" eb="333">
      <t>イッポウ</t>
    </rPh>
    <rPh sb="339" eb="341">
      <t>ダイヒョウ</t>
    </rPh>
    <rPh sb="353" eb="355">
      <t>ダイヒョウ</t>
    </rPh>
    <rPh sb="361" eb="362">
      <t>モウ</t>
    </rPh>
    <rPh sb="363" eb="364">
      <t>コ</t>
    </rPh>
    <rPh sb="373" eb="375">
      <t>ソウホウ</t>
    </rPh>
    <rPh sb="377" eb="378">
      <t>モウ</t>
    </rPh>
    <rPh sb="379" eb="380">
      <t>コ</t>
    </rPh>
    <rPh sb="384" eb="386">
      <t>ヒツヨウ</t>
    </rPh>
    <phoneticPr fontId="1"/>
  </si>
  <si>
    <t>男子（参加人数）</t>
    <rPh sb="0" eb="2">
      <t>ダンシ</t>
    </rPh>
    <rPh sb="3" eb="5">
      <t>サンカ</t>
    </rPh>
    <rPh sb="5" eb="7">
      <t>ニンズウ</t>
    </rPh>
    <phoneticPr fontId="1"/>
  </si>
  <si>
    <t>女子（参加人数）</t>
    <rPh sb="0" eb="2">
      <t>ジョシ</t>
    </rPh>
    <phoneticPr fontId="1"/>
  </si>
  <si>
    <t>1人
参加費</t>
    <rPh sb="1" eb="2">
      <t>ヒト</t>
    </rPh>
    <rPh sb="3" eb="6">
      <t>サンカヒ</t>
    </rPh>
    <phoneticPr fontId="1"/>
  </si>
  <si>
    <t>送信後，自動返信メールが送られますので，自動返信メールの着信確認をお願いします。(Googlemailから送られた場合は自動送信されません）
（返信メールがない場合は，正しく送信できていないと思われます。）</t>
    <rPh sb="0" eb="3">
      <t>ソウシンゴ</t>
    </rPh>
    <rPh sb="4" eb="6">
      <t>ジドウ</t>
    </rPh>
    <rPh sb="6" eb="8">
      <t>ヘンシン</t>
    </rPh>
    <rPh sb="12" eb="13">
      <t>オク</t>
    </rPh>
    <rPh sb="20" eb="22">
      <t>ジドウ</t>
    </rPh>
    <rPh sb="22" eb="24">
      <t>ヘンシン</t>
    </rPh>
    <rPh sb="28" eb="30">
      <t>チャクシン</t>
    </rPh>
    <rPh sb="30" eb="32">
      <t>カクニン</t>
    </rPh>
    <rPh sb="34" eb="35">
      <t>ネガ</t>
    </rPh>
    <rPh sb="53" eb="54">
      <t>オク</t>
    </rPh>
    <rPh sb="57" eb="59">
      <t>バアイ</t>
    </rPh>
    <rPh sb="60" eb="62">
      <t>ジドウ</t>
    </rPh>
    <rPh sb="62" eb="64">
      <t>ソウシン</t>
    </rPh>
    <rPh sb="72" eb="74">
      <t>ヘンシン</t>
    </rPh>
    <rPh sb="80" eb="82">
      <t>バアイ</t>
    </rPh>
    <rPh sb="84" eb="85">
      <t>タダ</t>
    </rPh>
    <rPh sb="87" eb="89">
      <t>ソウシン</t>
    </rPh>
    <rPh sb="96" eb="97">
      <t>オモ</t>
    </rPh>
    <phoneticPr fontId="1"/>
  </si>
  <si>
    <t>岡山大学附属学校園</t>
    <rPh sb="4" eb="6">
      <t>フゾク</t>
    </rPh>
    <rPh sb="6" eb="9">
      <t>ガッコウエン</t>
    </rPh>
    <phoneticPr fontId="1"/>
  </si>
  <si>
    <t>里庄町立里庄中学校</t>
  </si>
  <si>
    <t>津山市立鶴山中学校</t>
    <phoneticPr fontId="1"/>
  </si>
  <si>
    <t>鶴山</t>
    <phoneticPr fontId="1"/>
  </si>
  <si>
    <t>浅口市立鴨方中学校</t>
    <phoneticPr fontId="1"/>
  </si>
  <si>
    <t>鴨方</t>
    <phoneticPr fontId="1"/>
  </si>
  <si>
    <t>岡山市立興除中学校</t>
    <phoneticPr fontId="1"/>
  </si>
  <si>
    <t>興除</t>
    <phoneticPr fontId="1"/>
  </si>
  <si>
    <t>シャトルランド</t>
    <phoneticPr fontId="1"/>
  </si>
  <si>
    <t>シャトル</t>
    <phoneticPr fontId="1"/>
  </si>
  <si>
    <t>KOJIMA</t>
    <phoneticPr fontId="1"/>
  </si>
  <si>
    <t>瀬戸内ばど民キッズ</t>
    <phoneticPr fontId="1"/>
  </si>
  <si>
    <t>瀬戸内ばど民</t>
    <phoneticPr fontId="1"/>
  </si>
  <si>
    <r>
      <t>・すべてのデータ入力が完了したら，内容を確認してデータを保存してください。
　また，データを保存する時，元のファイル名の</t>
    </r>
    <r>
      <rPr>
        <sz val="16"/>
        <color rgb="FFFF0000"/>
        <rFont val="UD デジタル 教科書体 NK-R"/>
        <family val="1"/>
        <charset val="128"/>
      </rPr>
      <t>「02_doubles_moushikomi26」の「02」の部分を団体名に変更し</t>
    </r>
    <r>
      <rPr>
        <sz val="16"/>
        <rFont val="UD デジタル 教科書体 NK-R"/>
        <family val="1"/>
        <charset val="128"/>
      </rPr>
      <t>，保存してください。</t>
    </r>
    <phoneticPr fontId="1"/>
  </si>
  <si>
    <r>
      <t>ファイル名は，「</t>
    </r>
    <r>
      <rPr>
        <b/>
        <sz val="16"/>
        <color rgb="FFFF0000"/>
        <rFont val="UD デジタル 教科書体 NK-R"/>
        <family val="1"/>
        <charset val="128"/>
      </rPr>
      <t>芳田</t>
    </r>
    <r>
      <rPr>
        <b/>
        <sz val="16"/>
        <color indexed="10"/>
        <rFont val="UD デジタル 教科書体 NK-R"/>
        <family val="1"/>
        <charset val="128"/>
      </rPr>
      <t>中＿県ダブルス大会26</t>
    </r>
    <r>
      <rPr>
        <b/>
        <sz val="16"/>
        <rFont val="UD デジタル 教科書体 NK-R"/>
        <family val="1"/>
        <charset val="128"/>
      </rPr>
      <t>」</t>
    </r>
    <rPh sb="4" eb="5">
      <t>メイ</t>
    </rPh>
    <rPh sb="8" eb="10">
      <t>ヨシダ</t>
    </rPh>
    <rPh sb="10" eb="11">
      <t>ナカ</t>
    </rPh>
    <rPh sb="12" eb="13">
      <t>ケン</t>
    </rPh>
    <rPh sb="17" eb="19">
      <t>タイカイ</t>
    </rPh>
    <phoneticPr fontId="1"/>
  </si>
  <si>
    <r>
      <t>①　ファイル「</t>
    </r>
    <r>
      <rPr>
        <sz val="16"/>
        <color rgb="FFFF0000"/>
        <rFont val="UD デジタル 教科書体 NK-R"/>
        <family val="1"/>
        <charset val="128"/>
      </rPr>
      <t>○○○</t>
    </r>
    <r>
      <rPr>
        <sz val="16"/>
        <rFont val="UD デジタル 教科書体 NK-R"/>
        <family val="1"/>
        <charset val="128"/>
      </rPr>
      <t>＿県ダブルス大会26」に必要事項を入力し、
　下記のように名前をつけかえて，県中体連ＨＰのお問い合わせから
　添付ファイルで，データファイルを送信してください。</t>
    </r>
    <rPh sb="11" eb="12">
      <t>ケン</t>
    </rPh>
    <rPh sb="16" eb="18">
      <t>タイカイ</t>
    </rPh>
    <rPh sb="22" eb="24">
      <t>ヒツヨウ</t>
    </rPh>
    <rPh sb="24" eb="26">
      <t>ジコウ</t>
    </rPh>
    <rPh sb="27" eb="29">
      <t>ニュウリョク</t>
    </rPh>
    <rPh sb="33" eb="35">
      <t>カキ</t>
    </rPh>
    <rPh sb="39" eb="41">
      <t>ナマエ</t>
    </rPh>
    <rPh sb="48" eb="49">
      <t>ケン</t>
    </rPh>
    <rPh sb="49" eb="52">
      <t>チュウタイレン</t>
    </rPh>
    <rPh sb="56" eb="57">
      <t>ト</t>
    </rPh>
    <rPh sb="58" eb="59">
      <t>ア</t>
    </rPh>
    <rPh sb="65" eb="67">
      <t>テンプ</t>
    </rPh>
    <rPh sb="81" eb="83">
      <t>ソウシン</t>
    </rPh>
    <phoneticPr fontId="1"/>
  </si>
  <si>
    <t>ファイル名 ：芳田中＿県ダブルス大会26</t>
    <rPh sb="4" eb="5">
      <t>メイ</t>
    </rPh>
    <rPh sb="7" eb="9">
      <t>ヨシダ</t>
    </rPh>
    <rPh sb="9" eb="10">
      <t>ナカ</t>
    </rPh>
    <rPh sb="10" eb="11">
      <t>オナカ</t>
    </rPh>
    <rPh sb="11" eb="12">
      <t>ケン</t>
    </rPh>
    <rPh sb="16" eb="18">
      <t>タイカイ</t>
    </rPh>
    <phoneticPr fontId="1"/>
  </si>
  <si>
    <t>2026年度　岡山県中学生バドミントン・ダブルス大会
参加申込書</t>
    <rPh sb="4" eb="6">
      <t>ネンド</t>
    </rPh>
    <rPh sb="7" eb="10">
      <t>オカヤマケン</t>
    </rPh>
    <rPh sb="10" eb="13">
      <t>チュウガクセイ</t>
    </rPh>
    <rPh sb="24" eb="26">
      <t>タイカイ</t>
    </rPh>
    <rPh sb="27" eb="29">
      <t>サンカ</t>
    </rPh>
    <rPh sb="29" eb="32">
      <t>モウシコミショ</t>
    </rPh>
    <phoneticPr fontId="1"/>
  </si>
  <si>
    <r>
      <rPr>
        <b/>
        <sz val="12"/>
        <color rgb="FFFF0000"/>
        <rFont val="UD デジタル 教科書体 NK-R"/>
        <family val="1"/>
        <charset val="128"/>
      </rPr>
      <t>登録責任者</t>
    </r>
    <r>
      <rPr>
        <sz val="12"/>
        <rFont val="UD デジタル 教科書体 NK-R"/>
        <family val="1"/>
        <charset val="128"/>
      </rPr>
      <t xml:space="preserve">　連絡先　ＴＥＬ
</t>
    </r>
    <r>
      <rPr>
        <b/>
        <sz val="11"/>
        <color rgb="FFFF0000"/>
        <rFont val="UD デジタル 教科書体 NK-R"/>
        <family val="1"/>
        <charset val="128"/>
      </rPr>
      <t>何かあったときに連絡が取れる
番号を入力してください。</t>
    </r>
    <rPh sb="0" eb="2">
      <t>トウロク</t>
    </rPh>
    <rPh sb="2" eb="5">
      <t>セキニンシャ</t>
    </rPh>
    <rPh sb="6" eb="9">
      <t>レンラクサキ</t>
    </rPh>
    <rPh sb="15" eb="16">
      <t>ナニ</t>
    </rPh>
    <rPh sb="23" eb="25">
      <t>レンラク</t>
    </rPh>
    <rPh sb="26" eb="27">
      <t>ト</t>
    </rPh>
    <rPh sb="30" eb="32">
      <t>バンゴウ</t>
    </rPh>
    <rPh sb="33" eb="35">
      <t>ニュウリョク</t>
    </rPh>
    <phoneticPr fontId="1"/>
  </si>
  <si>
    <t>　←　半角で電話番号を入力してください。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</si>
</sst>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General&quot;円&quot;"/>
    <numFmt numFmtId="177" formatCode="General&quot;人&quot;"/>
    <numFmt numFmtId="178" formatCode="&quot;＝    &quot;General&quot;  円&quot;"/>
    <numFmt numFmtId="179" formatCode="&quot;¥&quot;#,##0_);\(&quot;¥&quot;#,##0\)"/>
  </numFmts>
  <fonts count="5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theme="1"/>
      <name val="UD デジタル 教科書体 NP-R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name val="HGP教科書体"/>
      <family val="1"/>
      <charset val="128"/>
    </font>
    <font>
      <sz val="14"/>
      <name val="HGP教科書体"/>
      <family val="1"/>
      <charset val="128"/>
    </font>
    <font>
      <sz val="10"/>
      <name val="HGP教科書体"/>
      <family val="1"/>
      <charset val="128"/>
    </font>
    <font>
      <sz val="20"/>
      <name val="HGP教科書体"/>
      <family val="1"/>
      <charset val="128"/>
    </font>
    <font>
      <sz val="16"/>
      <name val="HGP教科書体"/>
      <family val="1"/>
      <charset val="128"/>
    </font>
    <font>
      <sz val="12"/>
      <name val="HGP教科書体"/>
      <family val="1"/>
      <charset val="128"/>
    </font>
    <font>
      <b/>
      <sz val="10"/>
      <name val="HGP教科書体"/>
      <family val="1"/>
      <charset val="128"/>
    </font>
    <font>
      <b/>
      <sz val="20"/>
      <name val="HGP教科書体"/>
      <family val="1"/>
      <charset val="128"/>
    </font>
    <font>
      <sz val="16"/>
      <color rgb="FFC00000"/>
      <name val="HGP教科書体"/>
      <family val="1"/>
      <charset val="128"/>
    </font>
    <font>
      <b/>
      <sz val="20"/>
      <color rgb="FFC00000"/>
      <name val="HGP教科書体"/>
      <family val="1"/>
      <charset val="128"/>
    </font>
    <font>
      <b/>
      <u/>
      <sz val="20"/>
      <color rgb="FFC00000"/>
      <name val="HGP教科書体"/>
      <family val="1"/>
      <charset val="128"/>
    </font>
    <font>
      <b/>
      <sz val="11"/>
      <name val="HGP教科書体"/>
      <family val="1"/>
      <charset val="128"/>
    </font>
    <font>
      <b/>
      <sz val="11"/>
      <color rgb="FFC00000"/>
      <name val="HGP教科書体"/>
      <family val="1"/>
      <charset val="128"/>
    </font>
    <font>
      <sz val="26"/>
      <color indexed="1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b/>
      <sz val="22"/>
      <color indexed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6"/>
      <color indexed="10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u/>
      <sz val="20"/>
      <name val="UD デジタル 教科書体 NK-R"/>
      <family val="1"/>
      <charset val="128"/>
    </font>
    <font>
      <sz val="16"/>
      <color indexed="12"/>
      <name val="UD デジタル 教科書体 NK-R"/>
      <family val="1"/>
      <charset val="128"/>
    </font>
    <font>
      <b/>
      <sz val="18"/>
      <name val="HGP教科書体"/>
      <family val="1"/>
      <charset val="128"/>
    </font>
    <font>
      <b/>
      <sz val="24"/>
      <name val="HGP教科書体"/>
      <family val="1"/>
      <charset val="128"/>
    </font>
    <font>
      <b/>
      <sz val="14"/>
      <name val="HGP教科書体"/>
      <family val="1"/>
      <charset val="128"/>
    </font>
    <font>
      <sz val="14"/>
      <color rgb="FFC00000"/>
      <name val="HGP教科書体"/>
      <family val="1"/>
      <charset val="128"/>
    </font>
    <font>
      <b/>
      <sz val="14"/>
      <color rgb="FFC00000"/>
      <name val="HGP教科書体"/>
      <family val="1"/>
      <charset val="128"/>
    </font>
    <font>
      <b/>
      <u/>
      <sz val="14"/>
      <color rgb="FFC00000"/>
      <name val="HGP教科書体"/>
      <family val="1"/>
      <charset val="128"/>
    </font>
    <font>
      <b/>
      <sz val="11"/>
      <color theme="1"/>
      <name val="HGP教科書体"/>
      <family val="1"/>
      <charset val="128"/>
    </font>
    <font>
      <b/>
      <sz val="14"/>
      <color theme="1"/>
      <name val="HGP教科書体"/>
      <family val="1"/>
      <charset val="128"/>
    </font>
    <font>
      <b/>
      <sz val="14"/>
      <color theme="1"/>
      <name val="MS UI Gothic"/>
      <family val="1"/>
      <charset val="1"/>
    </font>
    <font>
      <b/>
      <sz val="14"/>
      <color theme="1"/>
      <name val="Calibri"/>
      <family val="1"/>
    </font>
    <font>
      <b/>
      <sz val="14"/>
      <color theme="1"/>
      <name val="Times New Roman"/>
      <family val="1"/>
    </font>
    <font>
      <b/>
      <sz val="11"/>
      <color rgb="FFFF0000"/>
      <name val="HGP教科書体"/>
      <family val="1"/>
      <charset val="128"/>
    </font>
    <font>
      <sz val="16"/>
      <color rgb="FFFF0000"/>
      <name val="UD デジタル 教科書体 NK-R"/>
      <family val="1"/>
      <charset val="128"/>
    </font>
    <font>
      <sz val="16"/>
      <name val="Calibri"/>
      <family val="1"/>
    </font>
    <font>
      <sz val="11"/>
      <color theme="1"/>
      <name val="HGP教科書体"/>
      <family val="1"/>
      <charset val="128"/>
    </font>
    <font>
      <b/>
      <sz val="14"/>
      <color rgb="FFFF0000"/>
      <name val="HGP教科書体"/>
      <family val="1"/>
      <charset val="128"/>
    </font>
    <font>
      <b/>
      <sz val="12"/>
      <color rgb="FFFF0000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4FEA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EFDA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D2FCF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3" fillId="3" borderId="0" xfId="0" applyFont="1" applyFill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Alignment="1" applyProtection="1">
      <alignment horizontal="center"/>
      <protection hidden="1"/>
    </xf>
    <xf numFmtId="0" fontId="3" fillId="3" borderId="8" xfId="0" applyFont="1" applyFill="1" applyBorder="1" applyProtection="1">
      <protection hidden="1"/>
    </xf>
    <xf numFmtId="0" fontId="3" fillId="3" borderId="9" xfId="0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3" borderId="11" xfId="0" applyFont="1" applyFill="1" applyBorder="1" applyProtection="1">
      <protection hidden="1"/>
    </xf>
    <xf numFmtId="0" fontId="6" fillId="0" borderId="0" xfId="0" applyFont="1" applyAlignment="1">
      <alignment vertical="center"/>
    </xf>
    <xf numFmtId="0" fontId="9" fillId="6" borderId="5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10" fillId="6" borderId="57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60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vertical="top" wrapText="1"/>
    </xf>
    <xf numFmtId="0" fontId="10" fillId="7" borderId="25" xfId="0" applyFont="1" applyFill="1" applyBorder="1" applyAlignment="1">
      <alignment vertical="top" wrapText="1"/>
    </xf>
    <xf numFmtId="0" fontId="6" fillId="0" borderId="15" xfId="0" applyFont="1" applyBorder="1" applyAlignment="1">
      <alignment horizontal="left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69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12" fillId="2" borderId="0" xfId="0" applyFont="1" applyFill="1"/>
    <xf numFmtId="0" fontId="11" fillId="2" borderId="0" xfId="0" applyFont="1" applyFill="1"/>
    <xf numFmtId="0" fontId="2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top"/>
    </xf>
    <xf numFmtId="0" fontId="27" fillId="2" borderId="0" xfId="0" applyFont="1" applyFill="1" applyAlignment="1">
      <alignment vertical="top"/>
    </xf>
    <xf numFmtId="0" fontId="29" fillId="2" borderId="0" xfId="0" applyFont="1" applyFill="1" applyAlignment="1">
      <alignment vertical="top"/>
    </xf>
    <xf numFmtId="0" fontId="30" fillId="2" borderId="0" xfId="0" applyFont="1" applyFill="1" applyAlignment="1">
      <alignment vertical="top"/>
    </xf>
    <xf numFmtId="0" fontId="30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center" vertical="top"/>
    </xf>
    <xf numFmtId="0" fontId="34" fillId="2" borderId="0" xfId="0" applyFont="1" applyFill="1" applyAlignment="1">
      <alignment vertical="top"/>
    </xf>
    <xf numFmtId="0" fontId="3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vertical="top" wrapText="1"/>
    </xf>
    <xf numFmtId="0" fontId="13" fillId="10" borderId="0" xfId="0" applyFont="1" applyFill="1"/>
    <xf numFmtId="0" fontId="13" fillId="4" borderId="0" xfId="0" applyFont="1" applyFill="1" applyAlignment="1">
      <alignment vertical="center"/>
    </xf>
    <xf numFmtId="0" fontId="37" fillId="4" borderId="0" xfId="0" applyFont="1" applyFill="1"/>
    <xf numFmtId="0" fontId="43" fillId="4" borderId="0" xfId="0" applyFont="1" applyFill="1" applyAlignment="1">
      <alignment vertical="center" wrapText="1"/>
    </xf>
    <xf numFmtId="0" fontId="14" fillId="4" borderId="0" xfId="0" applyFont="1" applyFill="1"/>
    <xf numFmtId="0" fontId="13" fillId="0" borderId="0" xfId="0" applyFont="1"/>
    <xf numFmtId="0" fontId="13" fillId="10" borderId="21" xfId="0" applyFont="1" applyFill="1" applyBorder="1"/>
    <xf numFmtId="0" fontId="22" fillId="4" borderId="0" xfId="0" applyFont="1" applyFill="1"/>
    <xf numFmtId="0" fontId="15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3" fillId="4" borderId="0" xfId="0" applyFont="1" applyFill="1"/>
    <xf numFmtId="0" fontId="13" fillId="4" borderId="22" xfId="0" applyFont="1" applyFill="1" applyBorder="1" applyAlignment="1">
      <alignment horizontal="center" vertical="center"/>
    </xf>
    <xf numFmtId="176" fontId="13" fillId="4" borderId="23" xfId="0" applyNumberFormat="1" applyFont="1" applyFill="1" applyBorder="1" applyAlignment="1">
      <alignment horizontal="right" vertical="center"/>
    </xf>
    <xf numFmtId="0" fontId="13" fillId="4" borderId="23" xfId="0" applyFont="1" applyFill="1" applyBorder="1" applyAlignment="1">
      <alignment horizontal="center" vertical="center"/>
    </xf>
    <xf numFmtId="177" fontId="24" fillId="4" borderId="13" xfId="0" applyNumberFormat="1" applyFont="1" applyFill="1" applyBorder="1" applyAlignment="1">
      <alignment horizontal="center" vertical="center"/>
    </xf>
    <xf numFmtId="0" fontId="25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right" vertical="center"/>
    </xf>
    <xf numFmtId="176" fontId="13" fillId="4" borderId="0" xfId="0" applyNumberFormat="1" applyFont="1" applyFill="1" applyAlignment="1">
      <alignment horizontal="right" vertical="center"/>
    </xf>
    <xf numFmtId="177" fontId="13" fillId="4" borderId="0" xfId="0" applyNumberFormat="1" applyFont="1" applyFill="1" applyAlignment="1">
      <alignment horizontal="center" vertical="center"/>
    </xf>
    <xf numFmtId="178" fontId="13" fillId="4" borderId="0" xfId="0" applyNumberFormat="1" applyFont="1" applyFill="1" applyAlignment="1">
      <alignment horizontal="center" vertical="center"/>
    </xf>
    <xf numFmtId="0" fontId="15" fillId="4" borderId="0" xfId="0" applyFont="1" applyFill="1"/>
    <xf numFmtId="0" fontId="16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177" fontId="19" fillId="4" borderId="50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left" vertical="center" wrapText="1"/>
    </xf>
    <xf numFmtId="0" fontId="14" fillId="10" borderId="0" xfId="0" applyFont="1" applyFill="1"/>
    <xf numFmtId="0" fontId="39" fillId="10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40" fillId="4" borderId="0" xfId="0" applyFont="1" applyFill="1" applyAlignment="1">
      <alignment vertical="top" wrapText="1"/>
    </xf>
    <xf numFmtId="0" fontId="14" fillId="0" borderId="0" xfId="0" applyFont="1"/>
    <xf numFmtId="0" fontId="13" fillId="10" borderId="92" xfId="0" applyFont="1" applyFill="1" applyBorder="1" applyAlignment="1">
      <alignment horizontal="center" vertical="center"/>
    </xf>
    <xf numFmtId="0" fontId="13" fillId="10" borderId="18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23" fillId="4" borderId="0" xfId="0" applyFont="1" applyFill="1"/>
    <xf numFmtId="0" fontId="15" fillId="4" borderId="84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 wrapText="1"/>
    </xf>
    <xf numFmtId="0" fontId="15" fillId="4" borderId="76" xfId="0" applyFont="1" applyFill="1" applyBorder="1" applyAlignment="1">
      <alignment horizontal="center" vertical="center"/>
    </xf>
    <xf numFmtId="0" fontId="15" fillId="4" borderId="85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21" fillId="4" borderId="0" xfId="0" applyFont="1" applyFill="1" applyAlignment="1">
      <alignment vertical="top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13" fillId="4" borderId="21" xfId="0" applyFont="1" applyFill="1" applyBorder="1"/>
    <xf numFmtId="0" fontId="17" fillId="4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70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37" xfId="0" applyFont="1" applyFill="1" applyBorder="1" applyAlignment="1">
      <alignment horizontal="center" vertical="center"/>
    </xf>
    <xf numFmtId="179" fontId="11" fillId="2" borderId="71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179" fontId="11" fillId="2" borderId="73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179" fontId="11" fillId="2" borderId="7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12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5" fontId="51" fillId="0" borderId="12" xfId="0" applyNumberFormat="1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51" fillId="0" borderId="0" xfId="0" applyFont="1" applyAlignment="1">
      <alignment horizontal="center" vertical="center"/>
    </xf>
    <xf numFmtId="0" fontId="13" fillId="18" borderId="12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shrinkToFit="1"/>
    </xf>
    <xf numFmtId="0" fontId="48" fillId="0" borderId="12" xfId="0" applyFont="1" applyBorder="1" applyAlignment="1">
      <alignment horizontal="left" vertical="center"/>
    </xf>
    <xf numFmtId="0" fontId="13" fillId="14" borderId="12" xfId="0" applyFont="1" applyFill="1" applyBorder="1" applyAlignment="1">
      <alignment horizontal="center" vertical="center"/>
    </xf>
    <xf numFmtId="0" fontId="13" fillId="13" borderId="12" xfId="0" applyFont="1" applyFill="1" applyBorder="1" applyAlignment="1">
      <alignment horizontal="center" vertical="center"/>
    </xf>
    <xf numFmtId="0" fontId="13" fillId="17" borderId="12" xfId="0" applyFont="1" applyFill="1" applyBorder="1" applyAlignment="1">
      <alignment horizontal="center" vertical="center"/>
    </xf>
    <xf numFmtId="0" fontId="13" fillId="16" borderId="12" xfId="0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0" fontId="51" fillId="12" borderId="12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12" borderId="12" xfId="0" applyFont="1" applyFill="1" applyBorder="1" applyAlignment="1">
      <alignment horizontal="center" vertical="center" shrinkToFit="1"/>
    </xf>
    <xf numFmtId="0" fontId="51" fillId="0" borderId="12" xfId="0" applyFont="1" applyBorder="1" applyAlignment="1">
      <alignment horizontal="left" vertical="center" shrinkToFit="1"/>
    </xf>
    <xf numFmtId="0" fontId="8" fillId="9" borderId="4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55" fillId="2" borderId="0" xfId="0" applyFont="1" applyFill="1" applyAlignment="1">
      <alignment horizontal="left" vertical="center"/>
    </xf>
    <xf numFmtId="0" fontId="26" fillId="2" borderId="22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left" vertical="top" wrapText="1"/>
    </xf>
    <xf numFmtId="0" fontId="35" fillId="2" borderId="0" xfId="0" applyFont="1" applyFill="1" applyAlignment="1">
      <alignment horizontal="left" vertical="top" wrapText="1"/>
    </xf>
    <xf numFmtId="0" fontId="36" fillId="2" borderId="0" xfId="0" applyFont="1" applyFill="1" applyAlignment="1">
      <alignment horizontal="left" vertical="top" wrapText="1"/>
    </xf>
    <xf numFmtId="0" fontId="36" fillId="2" borderId="0" xfId="0" applyFont="1" applyFill="1" applyAlignment="1">
      <alignment vertical="top" wrapText="1"/>
    </xf>
    <xf numFmtId="0" fontId="4" fillId="0" borderId="59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8" borderId="14" xfId="0" applyFont="1" applyFill="1" applyBorder="1" applyAlignment="1" applyProtection="1">
      <alignment horizontal="center" vertical="center"/>
      <protection locked="0"/>
    </xf>
    <xf numFmtId="0" fontId="11" fillId="8" borderId="28" xfId="0" applyFont="1" applyFill="1" applyBorder="1" applyAlignment="1" applyProtection="1">
      <alignment horizontal="center" vertical="center"/>
      <protection locked="0"/>
    </xf>
    <xf numFmtId="0" fontId="11" fillId="8" borderId="15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0" fontId="11" fillId="2" borderId="90" xfId="0" applyFont="1" applyFill="1" applyBorder="1" applyAlignment="1">
      <alignment horizont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49" fontId="11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85" xfId="0" applyFont="1" applyBorder="1" applyAlignment="1" applyProtection="1">
      <alignment horizontal="center" vertical="center"/>
      <protection locked="0"/>
    </xf>
    <xf numFmtId="0" fontId="38" fillId="4" borderId="0" xfId="0" applyFont="1" applyFill="1" applyAlignment="1">
      <alignment horizontal="center" vertical="center"/>
    </xf>
    <xf numFmtId="0" fontId="13" fillId="0" borderId="75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37" fillId="4" borderId="0" xfId="0" applyFont="1" applyFill="1" applyAlignment="1">
      <alignment horizontal="center" vertical="center" wrapText="1"/>
    </xf>
    <xf numFmtId="0" fontId="37" fillId="4" borderId="0" xfId="0" applyFont="1" applyFill="1"/>
    <xf numFmtId="0" fontId="13" fillId="4" borderId="18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178" fontId="13" fillId="4" borderId="36" xfId="0" applyNumberFormat="1" applyFont="1" applyFill="1" applyBorder="1" applyAlignment="1">
      <alignment horizontal="center" vertical="center"/>
    </xf>
    <xf numFmtId="178" fontId="13" fillId="4" borderId="27" xfId="0" applyNumberFormat="1" applyFont="1" applyFill="1" applyBorder="1" applyAlignment="1">
      <alignment horizontal="center" vertical="center"/>
    </xf>
    <xf numFmtId="49" fontId="13" fillId="4" borderId="14" xfId="0" applyNumberFormat="1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75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 applyProtection="1">
      <alignment horizontal="center" vertical="center"/>
      <protection locked="0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 applyProtection="1">
      <alignment horizontal="center" vertical="center"/>
      <protection locked="0"/>
    </xf>
    <xf numFmtId="0" fontId="13" fillId="0" borderId="89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3" fillId="0" borderId="83" xfId="0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10" borderId="14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3" fillId="10" borderId="25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8" fillId="10" borderId="80" xfId="0" applyFont="1" applyFill="1" applyBorder="1" applyAlignment="1">
      <alignment horizontal="center" vertical="center"/>
    </xf>
    <xf numFmtId="0" fontId="18" fillId="10" borderId="28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8" fillId="10" borderId="25" xfId="0" applyFont="1" applyFill="1" applyBorder="1" applyAlignment="1">
      <alignment horizontal="center" vertical="center"/>
    </xf>
    <xf numFmtId="0" fontId="18" fillId="10" borderId="91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  <xf numFmtId="0" fontId="39" fillId="4" borderId="14" xfId="0" applyFont="1" applyFill="1" applyBorder="1" applyAlignment="1">
      <alignment horizontal="center" vertical="center"/>
    </xf>
    <xf numFmtId="0" fontId="39" fillId="4" borderId="28" xfId="0" applyFont="1" applyFill="1" applyBorder="1" applyAlignment="1">
      <alignment horizontal="center" vertical="center"/>
    </xf>
    <xf numFmtId="0" fontId="39" fillId="4" borderId="15" xfId="0" applyFont="1" applyFill="1" applyBorder="1" applyAlignment="1">
      <alignment horizontal="center" vertical="center"/>
    </xf>
    <xf numFmtId="0" fontId="52" fillId="4" borderId="14" xfId="0" applyFont="1" applyFill="1" applyBorder="1" applyAlignment="1">
      <alignment horizontal="center" vertical="center"/>
    </xf>
    <xf numFmtId="0" fontId="52" fillId="4" borderId="28" xfId="0" applyFont="1" applyFill="1" applyBorder="1" applyAlignment="1">
      <alignment horizontal="center" vertical="center"/>
    </xf>
    <xf numFmtId="0" fontId="52" fillId="4" borderId="15" xfId="0" applyFont="1" applyFill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15" fillId="0" borderId="75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43" fillId="4" borderId="0" xfId="0" applyFont="1" applyFill="1" applyAlignment="1">
      <alignment horizontal="left" vertical="center" wrapText="1"/>
    </xf>
    <xf numFmtId="0" fontId="44" fillId="4" borderId="0" xfId="0" applyFont="1" applyFill="1" applyAlignment="1">
      <alignment horizontal="left" vertical="top" wrapText="1"/>
    </xf>
    <xf numFmtId="0" fontId="42" fillId="4" borderId="0" xfId="0" applyFont="1" applyFill="1" applyAlignment="1">
      <alignment horizontal="center" vertical="top" wrapText="1"/>
    </xf>
    <xf numFmtId="0" fontId="13" fillId="10" borderId="29" xfId="0" applyFont="1" applyFill="1" applyBorder="1" applyAlignment="1">
      <alignment horizontal="center" vertical="center"/>
    </xf>
    <xf numFmtId="0" fontId="13" fillId="10" borderId="85" xfId="0" applyFont="1" applyFill="1" applyBorder="1" applyAlignment="1">
      <alignment horizontal="center" vertical="center"/>
    </xf>
    <xf numFmtId="0" fontId="13" fillId="10" borderId="75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  <protection hidden="1"/>
    </xf>
    <xf numFmtId="0" fontId="3" fillId="3" borderId="41" xfId="0" applyFont="1" applyFill="1" applyBorder="1" applyAlignment="1" applyProtection="1">
      <alignment horizontal="center" vertical="center"/>
      <protection hidden="1"/>
    </xf>
    <xf numFmtId="0" fontId="3" fillId="3" borderId="42" xfId="0" applyFont="1" applyFill="1" applyBorder="1" applyAlignment="1" applyProtection="1">
      <alignment horizontal="center"/>
      <protection hidden="1"/>
    </xf>
    <xf numFmtId="0" fontId="3" fillId="3" borderId="16" xfId="0" applyFont="1" applyFill="1" applyBorder="1" applyAlignment="1" applyProtection="1">
      <alignment horizontal="center"/>
      <protection hidden="1"/>
    </xf>
    <xf numFmtId="0" fontId="3" fillId="3" borderId="43" xfId="0" applyFont="1" applyFill="1" applyBorder="1" applyAlignment="1" applyProtection="1">
      <alignment horizontal="center"/>
      <protection hidden="1"/>
    </xf>
    <xf numFmtId="0" fontId="3" fillId="3" borderId="44" xfId="0" applyFont="1" applyFill="1" applyBorder="1" applyAlignment="1" applyProtection="1">
      <alignment horizontal="center"/>
      <protection hidden="1"/>
    </xf>
    <xf numFmtId="0" fontId="3" fillId="3" borderId="45" xfId="0" applyFont="1" applyFill="1" applyBorder="1" applyAlignment="1" applyProtection="1">
      <alignment horizontal="center"/>
      <protection hidden="1"/>
    </xf>
    <xf numFmtId="0" fontId="3" fillId="3" borderId="46" xfId="0" applyFont="1" applyFill="1" applyBorder="1" applyAlignment="1" applyProtection="1">
      <alignment horizontal="center"/>
      <protection hidden="1"/>
    </xf>
    <xf numFmtId="0" fontId="3" fillId="3" borderId="47" xfId="0" applyFont="1" applyFill="1" applyBorder="1" applyAlignment="1" applyProtection="1">
      <alignment horizontal="center"/>
      <protection hidden="1"/>
    </xf>
    <xf numFmtId="0" fontId="3" fillId="3" borderId="48" xfId="0" applyFont="1" applyFill="1" applyBorder="1" applyAlignment="1" applyProtection="1">
      <alignment horizontal="center"/>
      <protection hidden="1"/>
    </xf>
  </cellXfs>
  <cellStyles count="1"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theme="9" tint="0.39994506668294322"/>
        </patternFill>
      </fill>
    </dxf>
    <dxf>
      <fill>
        <patternFill>
          <bgColor rgb="FFBEFDA5"/>
        </patternFill>
      </fill>
    </dxf>
    <dxf>
      <fill>
        <patternFill>
          <bgColor theme="5" tint="0.79998168889431442"/>
        </patternFill>
      </fill>
    </dxf>
    <dxf>
      <fill>
        <patternFill>
          <bgColor rgb="FFD2FCFE"/>
        </patternFill>
      </fill>
    </dxf>
    <dxf>
      <fill>
        <patternFill>
          <bgColor rgb="FFFFD9FF"/>
        </patternFill>
      </fill>
    </dxf>
  </dxfs>
  <tableStyles count="0" defaultTableStyle="TableStyleMedium9" defaultPivotStyle="PivotStyleLight16"/>
  <colors>
    <mruColors>
      <color rgb="FFFFD9FF"/>
      <color rgb="FFCCFFFF"/>
      <color rgb="FFD2FCFE"/>
      <color rgb="FFBEFDA5"/>
      <color rgb="FFFFFFCC"/>
      <color rgb="FFFFD5FF"/>
      <color rgb="FFC3E3EB"/>
      <color rgb="FFBAFF97"/>
      <color rgb="FFFAF8B8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42"/>
  <sheetViews>
    <sheetView tabSelected="1" zoomScale="75" workbookViewId="0">
      <selection activeCell="C14" sqref="C14:O14"/>
    </sheetView>
  </sheetViews>
  <sheetFormatPr defaultColWidth="9" defaultRowHeight="14.4" x14ac:dyDescent="0.3"/>
  <cols>
    <col min="1" max="12" width="7.77734375" style="44" customWidth="1"/>
    <col min="13" max="13" width="8.6640625" style="44" customWidth="1"/>
    <col min="14" max="16384" width="9" style="44"/>
  </cols>
  <sheetData>
    <row r="1" spans="1:15" ht="15" thickBot="1" x14ac:dyDescent="0.35"/>
    <row r="2" spans="1:15" ht="54" customHeight="1" thickTop="1" thickBot="1" x14ac:dyDescent="0.4">
      <c r="A2" s="45"/>
      <c r="B2" s="157" t="s">
        <v>10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9"/>
    </row>
    <row r="3" spans="1:15" ht="24" customHeight="1" thickTop="1" x14ac:dyDescent="0.3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5" s="47" customFormat="1" ht="28.8" x14ac:dyDescent="0.2">
      <c r="B4" s="48" t="s">
        <v>289</v>
      </c>
      <c r="C4" s="49"/>
      <c r="D4" s="49"/>
      <c r="E4" s="49"/>
      <c r="F4" s="49"/>
      <c r="G4" s="49"/>
      <c r="H4" s="49"/>
    </row>
    <row r="5" spans="1:15" s="47" customFormat="1" ht="12.75" customHeight="1" x14ac:dyDescent="0.2">
      <c r="B5" s="49"/>
      <c r="C5" s="49"/>
      <c r="D5" s="49"/>
      <c r="E5" s="49"/>
      <c r="F5" s="49"/>
      <c r="G5" s="49"/>
      <c r="H5" s="49"/>
    </row>
    <row r="6" spans="1:15" s="50" customFormat="1" ht="33.75" customHeight="1" x14ac:dyDescent="0.2">
      <c r="C6" s="50" t="s">
        <v>262</v>
      </c>
    </row>
    <row r="7" spans="1:15" s="50" customFormat="1" ht="63.45" customHeight="1" x14ac:dyDescent="0.2">
      <c r="C7" s="160" t="s">
        <v>318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</row>
    <row r="8" spans="1:15" s="47" customFormat="1" ht="28.95" customHeight="1" x14ac:dyDescent="0.2">
      <c r="B8" s="49"/>
      <c r="C8" s="49"/>
      <c r="D8" s="49"/>
      <c r="E8" s="49"/>
      <c r="F8" s="49"/>
      <c r="G8" s="49"/>
      <c r="H8" s="49"/>
      <c r="L8" s="52"/>
    </row>
    <row r="9" spans="1:15" s="47" customFormat="1" ht="22.5" customHeight="1" x14ac:dyDescent="0.2">
      <c r="B9" s="48" t="s">
        <v>50</v>
      </c>
      <c r="C9" s="49"/>
      <c r="D9" s="49"/>
      <c r="E9" s="49"/>
      <c r="F9" s="49"/>
      <c r="G9" s="49"/>
      <c r="H9" s="49"/>
    </row>
    <row r="10" spans="1:15" s="47" customFormat="1" ht="12.75" customHeight="1" x14ac:dyDescent="0.2">
      <c r="B10" s="49"/>
      <c r="C10" s="49"/>
      <c r="D10" s="49"/>
      <c r="E10" s="49"/>
      <c r="F10" s="49"/>
      <c r="G10" s="49"/>
      <c r="H10" s="49"/>
    </row>
    <row r="11" spans="1:15" s="50" customFormat="1" ht="22.5" customHeight="1" x14ac:dyDescent="0.2">
      <c r="B11" s="50" t="s">
        <v>49</v>
      </c>
    </row>
    <row r="12" spans="1:15" s="50" customFormat="1" ht="33.75" customHeight="1" x14ac:dyDescent="0.2">
      <c r="C12" s="50" t="s">
        <v>290</v>
      </c>
    </row>
    <row r="13" spans="1:15" s="50" customFormat="1" ht="33.75" customHeight="1" x14ac:dyDescent="0.2">
      <c r="C13" s="50" t="s">
        <v>291</v>
      </c>
    </row>
    <row r="14" spans="1:15" s="50" customFormat="1" ht="351.45" customHeight="1" x14ac:dyDescent="0.2">
      <c r="C14" s="160" t="s">
        <v>320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</row>
    <row r="15" spans="1:15" s="50" customFormat="1" ht="33.75" customHeight="1" x14ac:dyDescent="0.2">
      <c r="C15" s="50" t="s">
        <v>264</v>
      </c>
    </row>
    <row r="16" spans="1:15" s="47" customFormat="1" ht="28.95" customHeight="1" x14ac:dyDescent="0.2">
      <c r="B16" s="49"/>
      <c r="C16" s="49"/>
      <c r="D16" s="49"/>
      <c r="E16" s="49"/>
      <c r="F16" s="49"/>
      <c r="G16" s="49"/>
      <c r="H16" s="49"/>
      <c r="L16" s="52"/>
    </row>
    <row r="17" spans="2:16" s="47" customFormat="1" ht="29.25" customHeight="1" x14ac:dyDescent="0.2">
      <c r="B17" s="48" t="s">
        <v>51</v>
      </c>
      <c r="C17" s="49"/>
      <c r="D17" s="49"/>
      <c r="E17" s="49"/>
      <c r="F17" s="49"/>
      <c r="G17" s="49"/>
      <c r="H17" s="49"/>
    </row>
    <row r="18" spans="2:16" s="50" customFormat="1" ht="12.75" customHeight="1" x14ac:dyDescent="0.2"/>
    <row r="19" spans="2:16" s="50" customFormat="1" ht="67.5" customHeight="1" x14ac:dyDescent="0.2">
      <c r="C19" s="160" t="s">
        <v>338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</row>
    <row r="20" spans="2:16" s="50" customFormat="1" ht="29.25" customHeight="1" x14ac:dyDescent="0.2">
      <c r="C20" s="50" t="s">
        <v>54</v>
      </c>
    </row>
    <row r="21" spans="2:16" s="50" customFormat="1" ht="29.25" customHeight="1" x14ac:dyDescent="0.2">
      <c r="D21" s="53" t="s">
        <v>339</v>
      </c>
    </row>
    <row r="22" spans="2:16" s="50" customFormat="1" ht="28.95" customHeight="1" x14ac:dyDescent="0.2">
      <c r="L22" s="54"/>
    </row>
    <row r="23" spans="2:16" s="47" customFormat="1" ht="31.95" customHeight="1" x14ac:dyDescent="0.2">
      <c r="B23" s="48" t="s">
        <v>52</v>
      </c>
      <c r="C23" s="49"/>
      <c r="D23" s="49"/>
      <c r="E23" s="49"/>
      <c r="F23" s="49"/>
      <c r="G23" s="49"/>
      <c r="H23" s="49"/>
    </row>
    <row r="24" spans="2:16" s="47" customFormat="1" ht="12.75" customHeight="1" x14ac:dyDescent="0.2">
      <c r="B24" s="49"/>
      <c r="C24" s="49"/>
      <c r="D24" s="49"/>
      <c r="E24" s="49"/>
      <c r="F24" s="49"/>
      <c r="G24" s="49"/>
      <c r="H24" s="49"/>
    </row>
    <row r="25" spans="2:16" s="50" customFormat="1" ht="54" customHeight="1" x14ac:dyDescent="0.2">
      <c r="C25" s="160" t="s">
        <v>340</v>
      </c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</row>
    <row r="26" spans="2:16" s="50" customFormat="1" ht="32.25" customHeight="1" x14ac:dyDescent="0.2"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</row>
    <row r="27" spans="2:16" s="50" customFormat="1" ht="36" customHeight="1" x14ac:dyDescent="0.2">
      <c r="C27" s="51"/>
      <c r="D27" s="161" t="s">
        <v>43</v>
      </c>
      <c r="E27" s="161"/>
      <c r="F27" s="161"/>
      <c r="G27" s="161"/>
      <c r="H27" s="161"/>
      <c r="I27" s="161"/>
      <c r="J27" s="161"/>
      <c r="K27" s="161"/>
      <c r="L27" s="161"/>
      <c r="M27" s="161"/>
      <c r="N27" s="161"/>
    </row>
    <row r="28" spans="2:16" s="50" customFormat="1" ht="32.25" customHeight="1" x14ac:dyDescent="0.2">
      <c r="E28" s="160" t="s">
        <v>44</v>
      </c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</row>
    <row r="29" spans="2:16" s="50" customFormat="1" ht="20.25" customHeight="1" x14ac:dyDescent="0.2">
      <c r="E29" s="51"/>
      <c r="F29" s="160" t="s">
        <v>55</v>
      </c>
      <c r="G29" s="160"/>
      <c r="H29" s="160"/>
      <c r="I29" s="160"/>
      <c r="J29" s="160"/>
      <c r="K29" s="51"/>
      <c r="L29" s="51"/>
      <c r="M29" s="51"/>
      <c r="N29" s="51"/>
      <c r="O29" s="51"/>
      <c r="P29" s="51"/>
    </row>
    <row r="30" spans="2:16" s="50" customFormat="1" ht="37.049999999999997" customHeight="1" x14ac:dyDescent="0.2">
      <c r="E30" s="51"/>
      <c r="F30" s="51"/>
      <c r="G30" s="160" t="s">
        <v>294</v>
      </c>
      <c r="H30" s="160"/>
      <c r="I30" s="160"/>
      <c r="J30" s="160"/>
      <c r="K30" s="160"/>
      <c r="L30" s="160"/>
      <c r="M30" s="160"/>
      <c r="N30" s="160"/>
      <c r="O30" s="51"/>
      <c r="P30" s="51"/>
    </row>
    <row r="31" spans="2:16" s="50" customFormat="1" ht="32.25" customHeight="1" x14ac:dyDescent="0.2">
      <c r="E31" s="160" t="s">
        <v>45</v>
      </c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</row>
    <row r="32" spans="2:16" s="50" customFormat="1" ht="24" customHeight="1" x14ac:dyDescent="0.2">
      <c r="E32" s="51"/>
      <c r="F32" s="162" t="s">
        <v>46</v>
      </c>
      <c r="G32" s="162"/>
      <c r="H32" s="162"/>
      <c r="I32" s="162"/>
      <c r="J32" s="162"/>
      <c r="K32" s="162"/>
      <c r="L32" s="162"/>
      <c r="M32" s="162"/>
      <c r="N32" s="162"/>
      <c r="O32" s="162"/>
      <c r="P32" s="162"/>
    </row>
    <row r="33" spans="2:16" s="50" customFormat="1" ht="20.25" customHeight="1" x14ac:dyDescent="0.2">
      <c r="E33" s="51"/>
      <c r="F33" s="160" t="s">
        <v>55</v>
      </c>
      <c r="G33" s="160"/>
      <c r="H33" s="160"/>
      <c r="I33" s="160"/>
      <c r="J33" s="160"/>
      <c r="K33" s="51"/>
      <c r="L33" s="51"/>
      <c r="M33" s="51"/>
      <c r="N33" s="51"/>
      <c r="O33" s="51"/>
      <c r="P33" s="51"/>
    </row>
    <row r="34" spans="2:16" s="50" customFormat="1" ht="38.549999999999997" customHeight="1" x14ac:dyDescent="0.2">
      <c r="E34" s="51"/>
      <c r="F34" s="51"/>
      <c r="G34" s="160" t="s">
        <v>341</v>
      </c>
      <c r="H34" s="160"/>
      <c r="I34" s="160"/>
      <c r="J34" s="160"/>
      <c r="K34" s="160"/>
      <c r="L34" s="160"/>
      <c r="M34" s="160"/>
      <c r="N34" s="160"/>
      <c r="O34" s="51"/>
      <c r="P34" s="51"/>
    </row>
    <row r="35" spans="2:16" s="50" customFormat="1" ht="47.25" customHeight="1" x14ac:dyDescent="0.2">
      <c r="E35" s="51"/>
      <c r="F35" s="162" t="s">
        <v>48</v>
      </c>
      <c r="G35" s="162"/>
      <c r="H35" s="162"/>
      <c r="I35" s="162"/>
      <c r="J35" s="162"/>
      <c r="K35" s="162"/>
      <c r="L35" s="162"/>
      <c r="M35" s="162"/>
      <c r="N35" s="162"/>
      <c r="O35" s="162"/>
      <c r="P35" s="162"/>
    </row>
    <row r="36" spans="2:16" s="50" customFormat="1" ht="41.25" customHeight="1" x14ac:dyDescent="0.2">
      <c r="F36" s="163" t="s">
        <v>324</v>
      </c>
      <c r="G36" s="163"/>
      <c r="H36" s="163"/>
      <c r="I36" s="163"/>
      <c r="J36" s="163"/>
      <c r="K36" s="163"/>
      <c r="L36" s="163"/>
      <c r="M36" s="163"/>
      <c r="N36" s="163"/>
      <c r="O36" s="163"/>
      <c r="P36" s="163"/>
    </row>
    <row r="37" spans="2:16" s="47" customFormat="1" ht="28.95" customHeight="1" x14ac:dyDescent="0.2">
      <c r="B37" s="49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8" spans="2:16" s="47" customFormat="1" ht="25.5" customHeight="1" x14ac:dyDescent="0.2">
      <c r="B38" s="48" t="s">
        <v>53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</row>
    <row r="39" spans="2:16" s="47" customFormat="1" ht="13.5" customHeight="1" x14ac:dyDescent="0.2">
      <c r="B39" s="49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40" spans="2:16" s="47" customFormat="1" ht="26.25" customHeight="1" x14ac:dyDescent="0.2"/>
    <row r="41" spans="2:16" ht="26.25" customHeight="1" x14ac:dyDescent="0.3"/>
    <row r="42" spans="2:16" ht="26.25" customHeight="1" x14ac:dyDescent="0.3"/>
  </sheetData>
  <mergeCells count="15">
    <mergeCell ref="F35:P35"/>
    <mergeCell ref="F36:P36"/>
    <mergeCell ref="F32:P32"/>
    <mergeCell ref="G34:N34"/>
    <mergeCell ref="F29:J29"/>
    <mergeCell ref="F33:J33"/>
    <mergeCell ref="G30:N30"/>
    <mergeCell ref="E31:P31"/>
    <mergeCell ref="B2:O2"/>
    <mergeCell ref="C19:O19"/>
    <mergeCell ref="C25:O26"/>
    <mergeCell ref="D27:N27"/>
    <mergeCell ref="E28:P28"/>
    <mergeCell ref="C7:O7"/>
    <mergeCell ref="C14:O14"/>
  </mergeCells>
  <phoneticPr fontI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568B-19A5-4C87-96B7-58D13F940E49}">
  <sheetPr>
    <tabColor rgb="FFC3E3EB"/>
  </sheetPr>
  <dimension ref="A1:D159"/>
  <sheetViews>
    <sheetView view="pageBreakPreview" zoomScaleNormal="100" zoomScaleSheetLayoutView="100" workbookViewId="0">
      <selection activeCell="F118" sqref="F118"/>
    </sheetView>
  </sheetViews>
  <sheetFormatPr defaultColWidth="6.5546875" defaultRowHeight="22.5" customHeight="1" x14ac:dyDescent="0.2"/>
  <cols>
    <col min="1" max="1" width="10.21875" style="15" customWidth="1"/>
    <col min="2" max="2" width="11.88671875" style="16" customWidth="1"/>
    <col min="3" max="3" width="35.33203125" style="16" bestFit="1" customWidth="1"/>
    <col min="4" max="4" width="16.88671875" style="24" bestFit="1" customWidth="1"/>
    <col min="5" max="16384" width="6.5546875" style="13"/>
  </cols>
  <sheetData>
    <row r="1" spans="1:4" ht="22.5" customHeight="1" thickBot="1" x14ac:dyDescent="0.25">
      <c r="A1" s="164" t="s">
        <v>56</v>
      </c>
      <c r="B1" s="164"/>
      <c r="C1" s="164"/>
      <c r="D1" s="164"/>
    </row>
    <row r="2" spans="1:4" ht="22.5" customHeight="1" thickBot="1" x14ac:dyDescent="0.25">
      <c r="A2" s="26" t="s">
        <v>57</v>
      </c>
      <c r="B2" s="154" t="s">
        <v>58</v>
      </c>
      <c r="C2" s="21" t="s">
        <v>59</v>
      </c>
      <c r="D2" s="32" t="s">
        <v>113</v>
      </c>
    </row>
    <row r="3" spans="1:4" ht="22.5" customHeight="1" x14ac:dyDescent="0.2">
      <c r="A3" s="27" t="s">
        <v>60</v>
      </c>
      <c r="B3" s="33">
        <v>100</v>
      </c>
      <c r="C3" s="17" t="s">
        <v>61</v>
      </c>
      <c r="D3" s="37" t="s">
        <v>114</v>
      </c>
    </row>
    <row r="4" spans="1:4" ht="22.5" customHeight="1" x14ac:dyDescent="0.2">
      <c r="A4" s="28"/>
      <c r="B4" s="34">
        <v>101</v>
      </c>
      <c r="C4" s="20" t="s">
        <v>62</v>
      </c>
      <c r="D4" s="38" t="s">
        <v>115</v>
      </c>
    </row>
    <row r="5" spans="1:4" ht="22.5" customHeight="1" x14ac:dyDescent="0.2">
      <c r="A5" s="28"/>
      <c r="B5" s="34">
        <v>102</v>
      </c>
      <c r="C5" s="20" t="s">
        <v>63</v>
      </c>
      <c r="D5" s="38" t="s">
        <v>116</v>
      </c>
    </row>
    <row r="6" spans="1:4" ht="22.5" customHeight="1" x14ac:dyDescent="0.2">
      <c r="A6" s="28"/>
      <c r="B6" s="34">
        <v>103</v>
      </c>
      <c r="C6" s="20" t="s">
        <v>64</v>
      </c>
      <c r="D6" s="38" t="s">
        <v>117</v>
      </c>
    </row>
    <row r="7" spans="1:4" ht="22.5" customHeight="1" x14ac:dyDescent="0.2">
      <c r="A7" s="28"/>
      <c r="B7" s="34">
        <v>104</v>
      </c>
      <c r="C7" s="20" t="s">
        <v>65</v>
      </c>
      <c r="D7" s="38" t="s">
        <v>118</v>
      </c>
    </row>
    <row r="8" spans="1:4" ht="22.5" customHeight="1" x14ac:dyDescent="0.2">
      <c r="A8" s="28"/>
      <c r="B8" s="34">
        <v>105</v>
      </c>
      <c r="C8" s="20" t="s">
        <v>119</v>
      </c>
      <c r="D8" s="38" t="s">
        <v>120</v>
      </c>
    </row>
    <row r="9" spans="1:4" ht="22.5" customHeight="1" x14ac:dyDescent="0.2">
      <c r="A9" s="28"/>
      <c r="B9" s="34">
        <v>106</v>
      </c>
      <c r="C9" s="20" t="s">
        <v>121</v>
      </c>
      <c r="D9" s="38" t="s">
        <v>122</v>
      </c>
    </row>
    <row r="10" spans="1:4" ht="22.5" customHeight="1" x14ac:dyDescent="0.2">
      <c r="A10" s="28"/>
      <c r="B10" s="34">
        <v>107</v>
      </c>
      <c r="C10" s="20" t="s">
        <v>123</v>
      </c>
      <c r="D10" s="38" t="s">
        <v>124</v>
      </c>
    </row>
    <row r="11" spans="1:4" ht="22.5" customHeight="1" x14ac:dyDescent="0.2">
      <c r="A11" s="28"/>
      <c r="B11" s="34">
        <v>108</v>
      </c>
      <c r="C11" s="20" t="s">
        <v>66</v>
      </c>
      <c r="D11" s="38" t="s">
        <v>125</v>
      </c>
    </row>
    <row r="12" spans="1:4" ht="22.5" customHeight="1" x14ac:dyDescent="0.2">
      <c r="A12" s="28"/>
      <c r="B12" s="34">
        <v>109</v>
      </c>
      <c r="C12" s="20" t="s">
        <v>126</v>
      </c>
      <c r="D12" s="38" t="s">
        <v>127</v>
      </c>
    </row>
    <row r="13" spans="1:4" ht="22.5" customHeight="1" x14ac:dyDescent="0.2">
      <c r="A13" s="28"/>
      <c r="B13" s="34">
        <v>110</v>
      </c>
      <c r="C13" s="20" t="s">
        <v>128</v>
      </c>
      <c r="D13" s="38" t="s">
        <v>129</v>
      </c>
    </row>
    <row r="14" spans="1:4" ht="22.5" customHeight="1" x14ac:dyDescent="0.2">
      <c r="A14" s="28"/>
      <c r="B14" s="34">
        <v>111</v>
      </c>
      <c r="C14" s="20" t="s">
        <v>130</v>
      </c>
      <c r="D14" s="38" t="s">
        <v>131</v>
      </c>
    </row>
    <row r="15" spans="1:4" ht="22.5" customHeight="1" x14ac:dyDescent="0.2">
      <c r="A15" s="28"/>
      <c r="B15" s="34">
        <v>112</v>
      </c>
      <c r="C15" s="20" t="s">
        <v>132</v>
      </c>
      <c r="D15" s="38" t="s">
        <v>133</v>
      </c>
    </row>
    <row r="16" spans="1:4" ht="22.5" customHeight="1" x14ac:dyDescent="0.2">
      <c r="A16" s="28"/>
      <c r="B16" s="34">
        <v>113</v>
      </c>
      <c r="C16" s="20" t="s">
        <v>134</v>
      </c>
      <c r="D16" s="38" t="s">
        <v>135</v>
      </c>
    </row>
    <row r="17" spans="1:4" ht="22.5" customHeight="1" x14ac:dyDescent="0.2">
      <c r="A17" s="28"/>
      <c r="B17" s="34">
        <v>114</v>
      </c>
      <c r="C17" s="20" t="s">
        <v>136</v>
      </c>
      <c r="D17" s="38" t="s">
        <v>137</v>
      </c>
    </row>
    <row r="18" spans="1:4" ht="22.5" customHeight="1" x14ac:dyDescent="0.2">
      <c r="A18" s="28"/>
      <c r="B18" s="34">
        <v>115</v>
      </c>
      <c r="C18" s="20" t="s">
        <v>138</v>
      </c>
      <c r="D18" s="38" t="s">
        <v>139</v>
      </c>
    </row>
    <row r="19" spans="1:4" ht="22.5" customHeight="1" x14ac:dyDescent="0.2">
      <c r="A19" s="28"/>
      <c r="B19" s="34">
        <v>116</v>
      </c>
      <c r="C19" s="20" t="s">
        <v>140</v>
      </c>
      <c r="D19" s="38" t="s">
        <v>141</v>
      </c>
    </row>
    <row r="20" spans="1:4" ht="22.5" customHeight="1" x14ac:dyDescent="0.2">
      <c r="A20" s="28"/>
      <c r="B20" s="34">
        <v>117</v>
      </c>
      <c r="C20" s="20" t="s">
        <v>142</v>
      </c>
      <c r="D20" s="38" t="s">
        <v>143</v>
      </c>
    </row>
    <row r="21" spans="1:4" ht="22.5" customHeight="1" x14ac:dyDescent="0.2">
      <c r="A21" s="28"/>
      <c r="B21" s="34">
        <v>118</v>
      </c>
      <c r="C21" s="20" t="s">
        <v>144</v>
      </c>
      <c r="D21" s="38" t="s">
        <v>145</v>
      </c>
    </row>
    <row r="22" spans="1:4" ht="22.5" customHeight="1" x14ac:dyDescent="0.2">
      <c r="A22" s="28"/>
      <c r="B22" s="34">
        <v>119</v>
      </c>
      <c r="C22" s="20" t="s">
        <v>146</v>
      </c>
      <c r="D22" s="38" t="s">
        <v>147</v>
      </c>
    </row>
    <row r="23" spans="1:4" ht="22.5" customHeight="1" x14ac:dyDescent="0.2">
      <c r="A23" s="28"/>
      <c r="B23" s="34">
        <v>120</v>
      </c>
      <c r="C23" s="20" t="s">
        <v>148</v>
      </c>
      <c r="D23" s="38" t="s">
        <v>149</v>
      </c>
    </row>
    <row r="24" spans="1:4" ht="22.5" customHeight="1" x14ac:dyDescent="0.2">
      <c r="A24" s="28"/>
      <c r="B24" s="34">
        <v>121</v>
      </c>
      <c r="C24" s="20" t="s">
        <v>150</v>
      </c>
      <c r="D24" s="38" t="s">
        <v>151</v>
      </c>
    </row>
    <row r="25" spans="1:4" ht="22.5" customHeight="1" x14ac:dyDescent="0.2">
      <c r="A25" s="28"/>
      <c r="B25" s="34">
        <v>122</v>
      </c>
      <c r="C25" s="20" t="s">
        <v>152</v>
      </c>
      <c r="D25" s="38" t="s">
        <v>153</v>
      </c>
    </row>
    <row r="26" spans="1:4" ht="22.5" customHeight="1" x14ac:dyDescent="0.2">
      <c r="A26" s="28"/>
      <c r="B26" s="34">
        <v>123</v>
      </c>
      <c r="C26" s="20" t="s">
        <v>67</v>
      </c>
      <c r="D26" s="38" t="s">
        <v>154</v>
      </c>
    </row>
    <row r="27" spans="1:4" ht="22.5" customHeight="1" x14ac:dyDescent="0.2">
      <c r="A27" s="28"/>
      <c r="B27" s="34">
        <v>124</v>
      </c>
      <c r="C27" s="20" t="s">
        <v>68</v>
      </c>
      <c r="D27" s="38" t="s">
        <v>155</v>
      </c>
    </row>
    <row r="28" spans="1:4" ht="22.5" customHeight="1" x14ac:dyDescent="0.2">
      <c r="A28" s="28"/>
      <c r="B28" s="34">
        <v>125</v>
      </c>
      <c r="C28" s="20" t="s">
        <v>69</v>
      </c>
      <c r="D28" s="38" t="s">
        <v>156</v>
      </c>
    </row>
    <row r="29" spans="1:4" ht="22.5" customHeight="1" x14ac:dyDescent="0.2">
      <c r="A29" s="28"/>
      <c r="B29" s="34">
        <v>126</v>
      </c>
      <c r="C29" s="20" t="s">
        <v>70</v>
      </c>
      <c r="D29" s="38" t="s">
        <v>157</v>
      </c>
    </row>
    <row r="30" spans="1:4" ht="22.5" customHeight="1" x14ac:dyDescent="0.2">
      <c r="A30" s="28"/>
      <c r="B30" s="34">
        <v>127</v>
      </c>
      <c r="C30" s="20" t="s">
        <v>71</v>
      </c>
      <c r="D30" s="38" t="s">
        <v>158</v>
      </c>
    </row>
    <row r="31" spans="1:4" ht="22.5" customHeight="1" x14ac:dyDescent="0.2">
      <c r="A31" s="28"/>
      <c r="B31" s="34">
        <v>128</v>
      </c>
      <c r="C31" s="20" t="s">
        <v>325</v>
      </c>
      <c r="D31" s="38" t="s">
        <v>159</v>
      </c>
    </row>
    <row r="32" spans="1:4" ht="22.5" customHeight="1" x14ac:dyDescent="0.2">
      <c r="A32" s="28"/>
      <c r="B32" s="34">
        <v>129</v>
      </c>
      <c r="C32" s="20" t="s">
        <v>72</v>
      </c>
      <c r="D32" s="38" t="s">
        <v>160</v>
      </c>
    </row>
    <row r="33" spans="1:4" ht="22.5" customHeight="1" x14ac:dyDescent="0.2">
      <c r="A33" s="28"/>
      <c r="B33" s="34">
        <v>130</v>
      </c>
      <c r="C33" s="20" t="s">
        <v>73</v>
      </c>
      <c r="D33" s="38" t="s">
        <v>161</v>
      </c>
    </row>
    <row r="34" spans="1:4" ht="22.5" customHeight="1" x14ac:dyDescent="0.2">
      <c r="A34" s="28"/>
      <c r="B34" s="34">
        <v>131</v>
      </c>
      <c r="C34" s="20" t="s">
        <v>162</v>
      </c>
      <c r="D34" s="38" t="s">
        <v>163</v>
      </c>
    </row>
    <row r="35" spans="1:4" ht="22.5" customHeight="1" x14ac:dyDescent="0.2">
      <c r="A35" s="28"/>
      <c r="B35" s="34">
        <v>132</v>
      </c>
      <c r="C35" s="20" t="s">
        <v>164</v>
      </c>
      <c r="D35" s="38" t="s">
        <v>165</v>
      </c>
    </row>
    <row r="36" spans="1:4" ht="22.5" customHeight="1" x14ac:dyDescent="0.2">
      <c r="A36" s="28"/>
      <c r="B36" s="34">
        <v>133</v>
      </c>
      <c r="C36" s="20" t="s">
        <v>166</v>
      </c>
      <c r="D36" s="38" t="s">
        <v>167</v>
      </c>
    </row>
    <row r="37" spans="1:4" ht="22.5" customHeight="1" x14ac:dyDescent="0.2">
      <c r="A37" s="28"/>
      <c r="B37" s="34">
        <v>134</v>
      </c>
      <c r="C37" s="20" t="s">
        <v>168</v>
      </c>
      <c r="D37" s="38" t="s">
        <v>169</v>
      </c>
    </row>
    <row r="38" spans="1:4" ht="22.5" customHeight="1" x14ac:dyDescent="0.2">
      <c r="A38" s="28"/>
      <c r="B38" s="34">
        <v>135</v>
      </c>
      <c r="C38" s="20" t="s">
        <v>170</v>
      </c>
      <c r="D38" s="38" t="s">
        <v>171</v>
      </c>
    </row>
    <row r="39" spans="1:4" ht="22.5" customHeight="1" x14ac:dyDescent="0.2">
      <c r="A39" s="28"/>
      <c r="B39" s="34">
        <v>136</v>
      </c>
      <c r="C39" s="20" t="s">
        <v>172</v>
      </c>
      <c r="D39" s="38" t="s">
        <v>173</v>
      </c>
    </row>
    <row r="40" spans="1:4" ht="22.5" customHeight="1" x14ac:dyDescent="0.2">
      <c r="A40" s="28"/>
      <c r="B40" s="34">
        <v>137</v>
      </c>
      <c r="C40" s="20" t="s">
        <v>174</v>
      </c>
      <c r="D40" s="38" t="s">
        <v>175</v>
      </c>
    </row>
    <row r="41" spans="1:4" ht="22.5" customHeight="1" x14ac:dyDescent="0.2">
      <c r="A41" s="28"/>
      <c r="B41" s="34">
        <v>138</v>
      </c>
      <c r="C41" s="20" t="s">
        <v>286</v>
      </c>
      <c r="D41" s="38" t="s">
        <v>287</v>
      </c>
    </row>
    <row r="42" spans="1:4" ht="22.5" customHeight="1" x14ac:dyDescent="0.2">
      <c r="A42" s="28"/>
      <c r="B42" s="34">
        <v>139</v>
      </c>
      <c r="C42" s="20" t="s">
        <v>176</v>
      </c>
      <c r="D42" s="38" t="s">
        <v>177</v>
      </c>
    </row>
    <row r="43" spans="1:4" ht="22.5" customHeight="1" x14ac:dyDescent="0.2">
      <c r="A43" s="28"/>
      <c r="B43" s="34">
        <v>140</v>
      </c>
      <c r="C43" s="20" t="s">
        <v>178</v>
      </c>
      <c r="D43" s="38" t="s">
        <v>179</v>
      </c>
    </row>
    <row r="44" spans="1:4" ht="22.5" customHeight="1" x14ac:dyDescent="0.2">
      <c r="A44" s="28"/>
      <c r="B44" s="34">
        <v>141</v>
      </c>
      <c r="C44" s="20" t="s">
        <v>180</v>
      </c>
      <c r="D44" s="38" t="s">
        <v>181</v>
      </c>
    </row>
    <row r="45" spans="1:4" ht="22.5" customHeight="1" x14ac:dyDescent="0.2">
      <c r="A45" s="28"/>
      <c r="B45" s="34">
        <v>142</v>
      </c>
      <c r="C45" s="20" t="s">
        <v>182</v>
      </c>
      <c r="D45" s="38" t="s">
        <v>183</v>
      </c>
    </row>
    <row r="46" spans="1:4" ht="22.5" customHeight="1" x14ac:dyDescent="0.2">
      <c r="A46" s="28"/>
      <c r="B46" s="34">
        <v>143</v>
      </c>
      <c r="C46" s="20" t="s">
        <v>184</v>
      </c>
      <c r="D46" s="38" t="s">
        <v>185</v>
      </c>
    </row>
    <row r="47" spans="1:4" ht="22.5" customHeight="1" x14ac:dyDescent="0.2">
      <c r="A47" s="28"/>
      <c r="B47" s="34">
        <v>144</v>
      </c>
      <c r="C47" s="20" t="s">
        <v>186</v>
      </c>
      <c r="D47" s="38" t="s">
        <v>187</v>
      </c>
    </row>
    <row r="48" spans="1:4" ht="22.5" customHeight="1" x14ac:dyDescent="0.2">
      <c r="A48" s="28"/>
      <c r="B48" s="34">
        <v>145</v>
      </c>
      <c r="C48" s="20" t="s">
        <v>188</v>
      </c>
      <c r="D48" s="38" t="s">
        <v>189</v>
      </c>
    </row>
    <row r="49" spans="1:4" ht="22.5" customHeight="1" x14ac:dyDescent="0.2">
      <c r="A49" s="28"/>
      <c r="B49" s="34">
        <v>146</v>
      </c>
      <c r="C49" s="20" t="s">
        <v>190</v>
      </c>
      <c r="D49" s="38" t="s">
        <v>191</v>
      </c>
    </row>
    <row r="50" spans="1:4" ht="22.5" customHeight="1" x14ac:dyDescent="0.2">
      <c r="A50" s="28"/>
      <c r="B50" s="34">
        <v>147</v>
      </c>
      <c r="C50" s="20" t="s">
        <v>192</v>
      </c>
      <c r="D50" s="38" t="s">
        <v>266</v>
      </c>
    </row>
    <row r="51" spans="1:4" ht="22.5" customHeight="1" x14ac:dyDescent="0.2">
      <c r="A51" s="28"/>
      <c r="B51" s="34">
        <v>148</v>
      </c>
      <c r="C51" s="20" t="s">
        <v>193</v>
      </c>
      <c r="D51" s="38" t="s">
        <v>194</v>
      </c>
    </row>
    <row r="52" spans="1:4" ht="22.5" customHeight="1" x14ac:dyDescent="0.2">
      <c r="A52" s="28"/>
      <c r="B52" s="34">
        <v>149</v>
      </c>
      <c r="C52" s="20" t="s">
        <v>195</v>
      </c>
      <c r="D52" s="38" t="s">
        <v>196</v>
      </c>
    </row>
    <row r="53" spans="1:4" ht="22.5" customHeight="1" x14ac:dyDescent="0.2">
      <c r="A53" s="28"/>
      <c r="B53" s="34">
        <v>150</v>
      </c>
      <c r="C53" s="20" t="s">
        <v>197</v>
      </c>
      <c r="D53" s="38" t="s">
        <v>198</v>
      </c>
    </row>
    <row r="54" spans="1:4" ht="22.5" customHeight="1" x14ac:dyDescent="0.2">
      <c r="A54" s="28"/>
      <c r="B54" s="34">
        <v>151</v>
      </c>
      <c r="C54" s="20" t="s">
        <v>199</v>
      </c>
      <c r="D54" s="38" t="s">
        <v>200</v>
      </c>
    </row>
    <row r="55" spans="1:4" ht="22.5" customHeight="1" x14ac:dyDescent="0.2">
      <c r="A55" s="28"/>
      <c r="B55" s="34">
        <v>152</v>
      </c>
      <c r="C55" s="20" t="s">
        <v>201</v>
      </c>
      <c r="D55" s="38" t="s">
        <v>202</v>
      </c>
    </row>
    <row r="56" spans="1:4" ht="22.5" customHeight="1" x14ac:dyDescent="0.2">
      <c r="A56" s="28"/>
      <c r="B56" s="34">
        <v>153</v>
      </c>
      <c r="C56" s="20" t="s">
        <v>203</v>
      </c>
      <c r="D56" s="38" t="s">
        <v>204</v>
      </c>
    </row>
    <row r="57" spans="1:4" ht="22.5" customHeight="1" x14ac:dyDescent="0.2">
      <c r="A57" s="28"/>
      <c r="B57" s="34">
        <v>154</v>
      </c>
      <c r="C57" s="20" t="s">
        <v>205</v>
      </c>
      <c r="D57" s="38" t="s">
        <v>236</v>
      </c>
    </row>
    <row r="58" spans="1:4" ht="22.5" customHeight="1" x14ac:dyDescent="0.2">
      <c r="A58" s="28"/>
      <c r="B58" s="34">
        <v>155</v>
      </c>
      <c r="C58" s="20" t="s">
        <v>74</v>
      </c>
      <c r="D58" s="38" t="s">
        <v>206</v>
      </c>
    </row>
    <row r="59" spans="1:4" ht="22.5" customHeight="1" x14ac:dyDescent="0.2">
      <c r="A59" s="28"/>
      <c r="B59" s="34">
        <v>156</v>
      </c>
      <c r="C59" s="20" t="s">
        <v>75</v>
      </c>
      <c r="D59" s="38" t="s">
        <v>207</v>
      </c>
    </row>
    <row r="60" spans="1:4" ht="22.5" customHeight="1" x14ac:dyDescent="0.2">
      <c r="A60" s="28"/>
      <c r="B60" s="34">
        <v>157</v>
      </c>
      <c r="C60" s="20" t="s">
        <v>208</v>
      </c>
      <c r="D60" s="38" t="s">
        <v>235</v>
      </c>
    </row>
    <row r="61" spans="1:4" ht="22.5" customHeight="1" x14ac:dyDescent="0.2">
      <c r="A61" s="28"/>
      <c r="B61" s="34">
        <v>158</v>
      </c>
      <c r="C61" s="20" t="s">
        <v>76</v>
      </c>
      <c r="D61" s="38" t="s">
        <v>209</v>
      </c>
    </row>
    <row r="62" spans="1:4" ht="22.5" customHeight="1" x14ac:dyDescent="0.2">
      <c r="A62" s="28"/>
      <c r="B62" s="34">
        <v>159</v>
      </c>
      <c r="C62" s="20" t="s">
        <v>210</v>
      </c>
      <c r="D62" s="38" t="s">
        <v>211</v>
      </c>
    </row>
    <row r="63" spans="1:4" ht="22.5" customHeight="1" x14ac:dyDescent="0.2">
      <c r="A63" s="28"/>
      <c r="B63" s="34">
        <v>160</v>
      </c>
      <c r="C63" s="20" t="s">
        <v>77</v>
      </c>
      <c r="D63" s="38" t="s">
        <v>212</v>
      </c>
    </row>
    <row r="64" spans="1:4" ht="22.5" customHeight="1" x14ac:dyDescent="0.2">
      <c r="A64" s="28"/>
      <c r="B64" s="34">
        <v>161</v>
      </c>
      <c r="C64" s="20" t="s">
        <v>78</v>
      </c>
      <c r="D64" s="38" t="s">
        <v>213</v>
      </c>
    </row>
    <row r="65" spans="1:4" ht="22.5" customHeight="1" x14ac:dyDescent="0.2">
      <c r="A65" s="28"/>
      <c r="B65" s="34">
        <v>162</v>
      </c>
      <c r="C65" s="20" t="s">
        <v>214</v>
      </c>
      <c r="D65" s="38" t="s">
        <v>215</v>
      </c>
    </row>
    <row r="66" spans="1:4" ht="22.5" customHeight="1" x14ac:dyDescent="0.2">
      <c r="A66" s="28"/>
      <c r="B66" s="34">
        <v>163</v>
      </c>
      <c r="C66" s="20" t="s">
        <v>79</v>
      </c>
      <c r="D66" s="38" t="s">
        <v>216</v>
      </c>
    </row>
    <row r="67" spans="1:4" ht="22.5" customHeight="1" x14ac:dyDescent="0.2">
      <c r="A67" s="28"/>
      <c r="B67" s="34">
        <v>164</v>
      </c>
      <c r="C67" s="20" t="s">
        <v>217</v>
      </c>
      <c r="D67" s="38" t="s">
        <v>218</v>
      </c>
    </row>
    <row r="68" spans="1:4" ht="22.5" customHeight="1" x14ac:dyDescent="0.2">
      <c r="A68" s="28"/>
      <c r="B68" s="34">
        <v>165</v>
      </c>
      <c r="C68" s="20" t="s">
        <v>219</v>
      </c>
      <c r="D68" s="38" t="s">
        <v>220</v>
      </c>
    </row>
    <row r="69" spans="1:4" ht="22.5" customHeight="1" x14ac:dyDescent="0.2">
      <c r="A69" s="28"/>
      <c r="B69" s="34">
        <v>166</v>
      </c>
      <c r="C69" s="20" t="s">
        <v>221</v>
      </c>
      <c r="D69" s="38" t="s">
        <v>222</v>
      </c>
    </row>
    <row r="70" spans="1:4" ht="22.5" customHeight="1" x14ac:dyDescent="0.2">
      <c r="A70" s="28"/>
      <c r="B70" s="34">
        <v>167</v>
      </c>
      <c r="C70" s="20" t="s">
        <v>223</v>
      </c>
      <c r="D70" s="38" t="s">
        <v>224</v>
      </c>
    </row>
    <row r="71" spans="1:4" ht="22.5" customHeight="1" x14ac:dyDescent="0.2">
      <c r="A71" s="28"/>
      <c r="B71" s="34">
        <v>168</v>
      </c>
      <c r="C71" s="20" t="s">
        <v>225</v>
      </c>
      <c r="D71" s="38" t="s">
        <v>226</v>
      </c>
    </row>
    <row r="72" spans="1:4" ht="22.5" customHeight="1" x14ac:dyDescent="0.2">
      <c r="A72" s="28"/>
      <c r="B72" s="34">
        <v>169</v>
      </c>
      <c r="C72" s="20" t="s">
        <v>227</v>
      </c>
      <c r="D72" s="38" t="s">
        <v>228</v>
      </c>
    </row>
    <row r="73" spans="1:4" ht="22.5" customHeight="1" x14ac:dyDescent="0.2">
      <c r="A73" s="28"/>
      <c r="B73" s="34">
        <v>170</v>
      </c>
      <c r="C73" s="20" t="s">
        <v>229</v>
      </c>
      <c r="D73" s="38" t="s">
        <v>230</v>
      </c>
    </row>
    <row r="74" spans="1:4" ht="22.5" customHeight="1" x14ac:dyDescent="0.2">
      <c r="A74" s="28"/>
      <c r="B74" s="34">
        <v>171</v>
      </c>
      <c r="C74" s="20" t="s">
        <v>231</v>
      </c>
      <c r="D74" s="38" t="s">
        <v>232</v>
      </c>
    </row>
    <row r="75" spans="1:4" ht="22.5" customHeight="1" x14ac:dyDescent="0.2">
      <c r="A75" s="28"/>
      <c r="B75" s="34">
        <v>172</v>
      </c>
      <c r="C75" s="20" t="s">
        <v>233</v>
      </c>
      <c r="D75" s="38" t="s">
        <v>234</v>
      </c>
    </row>
    <row r="76" spans="1:4" ht="22.5" customHeight="1" x14ac:dyDescent="0.2">
      <c r="A76" s="28"/>
      <c r="B76" s="34">
        <v>173</v>
      </c>
      <c r="C76" s="20" t="s">
        <v>255</v>
      </c>
      <c r="D76" s="38" t="s">
        <v>256</v>
      </c>
    </row>
    <row r="77" spans="1:4" ht="22.5" customHeight="1" x14ac:dyDescent="0.2">
      <c r="A77" s="28"/>
      <c r="B77" s="34">
        <v>174</v>
      </c>
      <c r="C77" s="20" t="s">
        <v>257</v>
      </c>
      <c r="D77" s="38" t="s">
        <v>258</v>
      </c>
    </row>
    <row r="78" spans="1:4" ht="22.5" customHeight="1" x14ac:dyDescent="0.2">
      <c r="A78" s="28"/>
      <c r="B78" s="34">
        <v>175</v>
      </c>
      <c r="C78" s="19" t="s">
        <v>326</v>
      </c>
      <c r="D78" s="39" t="s">
        <v>259</v>
      </c>
    </row>
    <row r="79" spans="1:4" ht="22.5" customHeight="1" x14ac:dyDescent="0.2">
      <c r="A79" s="28"/>
      <c r="B79" s="34">
        <v>176</v>
      </c>
      <c r="C79" s="19" t="s">
        <v>327</v>
      </c>
      <c r="D79" s="39" t="s">
        <v>328</v>
      </c>
    </row>
    <row r="80" spans="1:4" ht="22.5" customHeight="1" x14ac:dyDescent="0.2">
      <c r="A80" s="28"/>
      <c r="B80" s="34">
        <v>177</v>
      </c>
      <c r="C80" s="19" t="s">
        <v>329</v>
      </c>
      <c r="D80" s="39" t="s">
        <v>330</v>
      </c>
    </row>
    <row r="81" spans="1:4" ht="22.5" customHeight="1" x14ac:dyDescent="0.2">
      <c r="A81" s="28"/>
      <c r="B81" s="34">
        <v>178</v>
      </c>
      <c r="C81" s="19" t="s">
        <v>331</v>
      </c>
      <c r="D81" s="39" t="s">
        <v>332</v>
      </c>
    </row>
    <row r="82" spans="1:4" ht="22.5" customHeight="1" thickBot="1" x14ac:dyDescent="0.25">
      <c r="A82" s="28"/>
      <c r="B82" s="35"/>
      <c r="C82" s="19"/>
      <c r="D82" s="39"/>
    </row>
    <row r="83" spans="1:4" ht="22.5" customHeight="1" x14ac:dyDescent="0.2">
      <c r="A83" s="29" t="s">
        <v>111</v>
      </c>
      <c r="B83" s="33">
        <v>200</v>
      </c>
      <c r="C83" s="17" t="s">
        <v>238</v>
      </c>
      <c r="D83" s="42" t="s">
        <v>267</v>
      </c>
    </row>
    <row r="84" spans="1:4" ht="22.5" customHeight="1" x14ac:dyDescent="0.2">
      <c r="A84" s="30"/>
      <c r="B84" s="35">
        <v>201</v>
      </c>
      <c r="C84" s="20" t="s">
        <v>81</v>
      </c>
      <c r="D84" s="38" t="s">
        <v>268</v>
      </c>
    </row>
    <row r="85" spans="1:4" ht="22.5" customHeight="1" x14ac:dyDescent="0.2">
      <c r="A85" s="30"/>
      <c r="B85" s="35">
        <v>202</v>
      </c>
      <c r="C85" s="20" t="s">
        <v>237</v>
      </c>
      <c r="D85" s="38" t="s">
        <v>269</v>
      </c>
    </row>
    <row r="86" spans="1:4" ht="22.5" customHeight="1" x14ac:dyDescent="0.2">
      <c r="A86" s="30"/>
      <c r="B86" s="35">
        <v>203</v>
      </c>
      <c r="C86" s="20" t="s">
        <v>239</v>
      </c>
      <c r="D86" s="38" t="s">
        <v>82</v>
      </c>
    </row>
    <row r="87" spans="1:4" ht="22.5" customHeight="1" x14ac:dyDescent="0.2">
      <c r="A87" s="30"/>
      <c r="B87" s="35">
        <v>204</v>
      </c>
      <c r="C87" s="20" t="s">
        <v>83</v>
      </c>
      <c r="D87" s="38" t="s">
        <v>252</v>
      </c>
    </row>
    <row r="88" spans="1:4" ht="22.5" customHeight="1" x14ac:dyDescent="0.2">
      <c r="A88" s="30"/>
      <c r="B88" s="35">
        <v>205</v>
      </c>
      <c r="C88" s="20" t="s">
        <v>253</v>
      </c>
      <c r="D88" s="38" t="s">
        <v>254</v>
      </c>
    </row>
    <row r="89" spans="1:4" ht="22.5" customHeight="1" x14ac:dyDescent="0.2">
      <c r="A89" s="30"/>
      <c r="B89" s="35">
        <v>206</v>
      </c>
      <c r="C89" s="20" t="s">
        <v>240</v>
      </c>
      <c r="D89" s="38" t="s">
        <v>84</v>
      </c>
    </row>
    <row r="90" spans="1:4" ht="22.5" customHeight="1" x14ac:dyDescent="0.2">
      <c r="A90" s="30"/>
      <c r="B90" s="35">
        <v>207</v>
      </c>
      <c r="C90" s="20" t="s">
        <v>85</v>
      </c>
      <c r="D90" s="38" t="s">
        <v>270</v>
      </c>
    </row>
    <row r="91" spans="1:4" ht="22.5" customHeight="1" x14ac:dyDescent="0.2">
      <c r="A91" s="30"/>
      <c r="B91" s="35">
        <v>208</v>
      </c>
      <c r="C91" s="20" t="s">
        <v>251</v>
      </c>
      <c r="D91" s="38" t="s">
        <v>271</v>
      </c>
    </row>
    <row r="92" spans="1:4" ht="22.5" customHeight="1" x14ac:dyDescent="0.2">
      <c r="A92" s="30"/>
      <c r="B92" s="35">
        <v>209</v>
      </c>
      <c r="C92" s="20" t="s">
        <v>86</v>
      </c>
      <c r="D92" s="38" t="s">
        <v>272</v>
      </c>
    </row>
    <row r="93" spans="1:4" ht="22.5" customHeight="1" x14ac:dyDescent="0.2">
      <c r="A93" s="30"/>
      <c r="B93" s="35">
        <v>210</v>
      </c>
      <c r="C93" s="20" t="s">
        <v>87</v>
      </c>
      <c r="D93" s="38" t="s">
        <v>273</v>
      </c>
    </row>
    <row r="94" spans="1:4" ht="22.5" customHeight="1" x14ac:dyDescent="0.2">
      <c r="A94" s="30"/>
      <c r="B94" s="35">
        <v>211</v>
      </c>
      <c r="C94" s="20" t="s">
        <v>88</v>
      </c>
      <c r="D94" s="38" t="s">
        <v>88</v>
      </c>
    </row>
    <row r="95" spans="1:4" ht="22.5" customHeight="1" x14ac:dyDescent="0.2">
      <c r="A95" s="30"/>
      <c r="B95" s="35">
        <v>212</v>
      </c>
      <c r="C95" s="20" t="s">
        <v>89</v>
      </c>
      <c r="D95" s="38" t="s">
        <v>274</v>
      </c>
    </row>
    <row r="96" spans="1:4" ht="22.5" customHeight="1" x14ac:dyDescent="0.2">
      <c r="A96" s="30"/>
      <c r="B96" s="35">
        <v>213</v>
      </c>
      <c r="C96" s="20" t="s">
        <v>90</v>
      </c>
      <c r="D96" s="38" t="s">
        <v>247</v>
      </c>
    </row>
    <row r="97" spans="1:4" ht="22.5" customHeight="1" x14ac:dyDescent="0.2">
      <c r="A97" s="30"/>
      <c r="B97" s="35">
        <v>214</v>
      </c>
      <c r="C97" s="20" t="s">
        <v>91</v>
      </c>
      <c r="D97" s="38" t="s">
        <v>248</v>
      </c>
    </row>
    <row r="98" spans="1:4" ht="22.5" customHeight="1" x14ac:dyDescent="0.2">
      <c r="A98" s="30"/>
      <c r="B98" s="35">
        <v>215</v>
      </c>
      <c r="C98" s="20" t="s">
        <v>92</v>
      </c>
      <c r="D98" s="38" t="s">
        <v>249</v>
      </c>
    </row>
    <row r="99" spans="1:4" ht="22.5" customHeight="1" x14ac:dyDescent="0.2">
      <c r="A99" s="30"/>
      <c r="B99" s="35">
        <v>216</v>
      </c>
      <c r="C99" s="20" t="s">
        <v>93</v>
      </c>
      <c r="D99" s="38" t="s">
        <v>93</v>
      </c>
    </row>
    <row r="100" spans="1:4" ht="22.5" customHeight="1" x14ac:dyDescent="0.2">
      <c r="A100" s="30"/>
      <c r="B100" s="35">
        <v>217</v>
      </c>
      <c r="C100" s="20" t="s">
        <v>94</v>
      </c>
      <c r="D100" s="38" t="s">
        <v>250</v>
      </c>
    </row>
    <row r="101" spans="1:4" ht="22.5" customHeight="1" x14ac:dyDescent="0.2">
      <c r="A101" s="30"/>
      <c r="B101" s="35">
        <v>218</v>
      </c>
      <c r="C101" s="20" t="s">
        <v>95</v>
      </c>
      <c r="D101" s="38" t="s">
        <v>95</v>
      </c>
    </row>
    <row r="102" spans="1:4" ht="22.5" customHeight="1" x14ac:dyDescent="0.2">
      <c r="A102" s="30"/>
      <c r="B102" s="35">
        <v>219</v>
      </c>
      <c r="C102" s="20" t="s">
        <v>96</v>
      </c>
      <c r="D102" s="38" t="s">
        <v>275</v>
      </c>
    </row>
    <row r="103" spans="1:4" ht="22.5" customHeight="1" x14ac:dyDescent="0.2">
      <c r="A103" s="30"/>
      <c r="B103" s="35">
        <v>220</v>
      </c>
      <c r="C103" s="20" t="s">
        <v>97</v>
      </c>
      <c r="D103" s="38" t="s">
        <v>97</v>
      </c>
    </row>
    <row r="104" spans="1:4" ht="22.5" customHeight="1" x14ac:dyDescent="0.2">
      <c r="A104" s="30"/>
      <c r="B104" s="35">
        <v>221</v>
      </c>
      <c r="C104" s="20" t="s">
        <v>98</v>
      </c>
      <c r="D104" s="38" t="s">
        <v>98</v>
      </c>
    </row>
    <row r="105" spans="1:4" ht="22.5" customHeight="1" x14ac:dyDescent="0.2">
      <c r="A105" s="30"/>
      <c r="B105" s="35">
        <v>222</v>
      </c>
      <c r="C105" s="20" t="s">
        <v>99</v>
      </c>
      <c r="D105" s="38" t="s">
        <v>99</v>
      </c>
    </row>
    <row r="106" spans="1:4" ht="22.5" customHeight="1" x14ac:dyDescent="0.2">
      <c r="A106" s="30"/>
      <c r="B106" s="35">
        <v>223</v>
      </c>
      <c r="C106" s="20" t="s">
        <v>100</v>
      </c>
      <c r="D106" s="38" t="s">
        <v>100</v>
      </c>
    </row>
    <row r="107" spans="1:4" ht="22.5" customHeight="1" x14ac:dyDescent="0.2">
      <c r="A107" s="30"/>
      <c r="B107" s="35">
        <v>224</v>
      </c>
      <c r="C107" s="20" t="s">
        <v>101</v>
      </c>
      <c r="D107" s="38" t="s">
        <v>101</v>
      </c>
    </row>
    <row r="108" spans="1:4" ht="22.5" customHeight="1" x14ac:dyDescent="0.2">
      <c r="A108" s="30"/>
      <c r="B108" s="35">
        <v>225</v>
      </c>
      <c r="C108" s="20" t="s">
        <v>102</v>
      </c>
      <c r="D108" s="38" t="s">
        <v>102</v>
      </c>
    </row>
    <row r="109" spans="1:4" ht="22.5" customHeight="1" x14ac:dyDescent="0.2">
      <c r="A109" s="30"/>
      <c r="B109" s="35">
        <v>226</v>
      </c>
      <c r="C109" s="20" t="s">
        <v>103</v>
      </c>
      <c r="D109" s="38" t="s">
        <v>103</v>
      </c>
    </row>
    <row r="110" spans="1:4" ht="22.5" customHeight="1" x14ac:dyDescent="0.2">
      <c r="A110" s="30"/>
      <c r="B110" s="35">
        <v>227</v>
      </c>
      <c r="C110" s="20" t="s">
        <v>242</v>
      </c>
      <c r="D110" s="38" t="s">
        <v>276</v>
      </c>
    </row>
    <row r="111" spans="1:4" ht="22.5" customHeight="1" x14ac:dyDescent="0.2">
      <c r="A111" s="30"/>
      <c r="B111" s="35">
        <v>228</v>
      </c>
      <c r="C111" s="20" t="s">
        <v>104</v>
      </c>
      <c r="D111" s="38" t="s">
        <v>277</v>
      </c>
    </row>
    <row r="112" spans="1:4" ht="22.5" customHeight="1" x14ac:dyDescent="0.2">
      <c r="A112" s="30"/>
      <c r="B112" s="35">
        <v>229</v>
      </c>
      <c r="C112" s="20" t="s">
        <v>241</v>
      </c>
      <c r="D112" s="38" t="s">
        <v>105</v>
      </c>
    </row>
    <row r="113" spans="1:4" ht="22.5" customHeight="1" x14ac:dyDescent="0.2">
      <c r="A113" s="30"/>
      <c r="B113" s="35">
        <v>230</v>
      </c>
      <c r="C113" s="20" t="s">
        <v>106</v>
      </c>
      <c r="D113" s="38" t="s">
        <v>278</v>
      </c>
    </row>
    <row r="114" spans="1:4" ht="22.5" customHeight="1" x14ac:dyDescent="0.2">
      <c r="A114" s="30"/>
      <c r="B114" s="35">
        <v>231</v>
      </c>
      <c r="C114" s="20" t="s">
        <v>107</v>
      </c>
      <c r="D114" s="38" t="s">
        <v>246</v>
      </c>
    </row>
    <row r="115" spans="1:4" ht="22.5" customHeight="1" x14ac:dyDescent="0.2">
      <c r="A115" s="30"/>
      <c r="B115" s="35">
        <v>232</v>
      </c>
      <c r="C115" s="20" t="s">
        <v>108</v>
      </c>
      <c r="D115" s="38" t="s">
        <v>245</v>
      </c>
    </row>
    <row r="116" spans="1:4" ht="22.5" customHeight="1" x14ac:dyDescent="0.2">
      <c r="A116" s="30"/>
      <c r="B116" s="35">
        <v>233</v>
      </c>
      <c r="C116" s="20" t="s">
        <v>109</v>
      </c>
      <c r="D116" s="38" t="s">
        <v>244</v>
      </c>
    </row>
    <row r="117" spans="1:4" ht="22.5" customHeight="1" x14ac:dyDescent="0.2">
      <c r="A117" s="30"/>
      <c r="B117" s="35">
        <v>234</v>
      </c>
      <c r="C117" s="19" t="s">
        <v>110</v>
      </c>
      <c r="D117" s="39" t="s">
        <v>243</v>
      </c>
    </row>
    <row r="118" spans="1:4" ht="22.5" customHeight="1" x14ac:dyDescent="0.2">
      <c r="A118" s="30"/>
      <c r="B118" s="35">
        <v>235</v>
      </c>
      <c r="C118" s="19" t="s">
        <v>333</v>
      </c>
      <c r="D118" s="39" t="s">
        <v>334</v>
      </c>
    </row>
    <row r="119" spans="1:4" ht="22.5" customHeight="1" x14ac:dyDescent="0.2">
      <c r="A119" s="30"/>
      <c r="B119" s="35">
        <v>236</v>
      </c>
      <c r="C119" s="19" t="s">
        <v>335</v>
      </c>
      <c r="D119" s="39" t="s">
        <v>335</v>
      </c>
    </row>
    <row r="120" spans="1:4" ht="22.5" customHeight="1" x14ac:dyDescent="0.2">
      <c r="A120" s="30"/>
      <c r="B120" s="35">
        <v>237</v>
      </c>
      <c r="C120" s="19" t="s">
        <v>336</v>
      </c>
      <c r="D120" s="39" t="s">
        <v>337</v>
      </c>
    </row>
    <row r="121" spans="1:4" ht="22.5" customHeight="1" x14ac:dyDescent="0.2">
      <c r="A121" s="30"/>
      <c r="B121" s="35"/>
      <c r="C121" s="19"/>
      <c r="D121" s="39"/>
    </row>
    <row r="122" spans="1:4" ht="22.5" customHeight="1" thickBot="1" x14ac:dyDescent="0.25">
      <c r="A122" s="31"/>
      <c r="B122" s="36"/>
      <c r="C122" s="22"/>
      <c r="D122" s="43"/>
    </row>
    <row r="123" spans="1:4" ht="22.5" customHeight="1" x14ac:dyDescent="0.2">
      <c r="A123" s="14" t="s">
        <v>80</v>
      </c>
      <c r="B123" s="18">
        <v>300</v>
      </c>
      <c r="C123" s="25" t="s">
        <v>112</v>
      </c>
      <c r="D123" s="40" t="s">
        <v>260</v>
      </c>
    </row>
    <row r="124" spans="1:4" ht="45" customHeight="1" thickBot="1" x14ac:dyDescent="0.25">
      <c r="A124" s="23"/>
      <c r="B124" s="165" t="s">
        <v>288</v>
      </c>
      <c r="C124" s="166"/>
      <c r="D124" s="41"/>
    </row>
    <row r="125" spans="1:4" ht="22.5" customHeight="1" x14ac:dyDescent="0.2">
      <c r="C125" s="13"/>
    </row>
    <row r="126" spans="1:4" ht="22.5" customHeight="1" x14ac:dyDescent="0.2">
      <c r="C126" s="13"/>
    </row>
    <row r="127" spans="1:4" ht="22.5" customHeight="1" x14ac:dyDescent="0.2">
      <c r="C127" s="13"/>
    </row>
    <row r="128" spans="1:4" ht="22.5" customHeight="1" x14ac:dyDescent="0.2">
      <c r="C128" s="13"/>
    </row>
    <row r="129" spans="3:3" ht="22.5" customHeight="1" x14ac:dyDescent="0.2">
      <c r="C129" s="13"/>
    </row>
    <row r="130" spans="3:3" ht="22.5" customHeight="1" x14ac:dyDescent="0.2">
      <c r="C130" s="13"/>
    </row>
    <row r="131" spans="3:3" ht="22.5" customHeight="1" x14ac:dyDescent="0.2">
      <c r="C131" s="13"/>
    </row>
    <row r="132" spans="3:3" ht="22.5" customHeight="1" x14ac:dyDescent="0.2">
      <c r="C132" s="13"/>
    </row>
    <row r="133" spans="3:3" ht="22.5" customHeight="1" x14ac:dyDescent="0.2">
      <c r="C133" s="13"/>
    </row>
    <row r="134" spans="3:3" ht="22.5" customHeight="1" x14ac:dyDescent="0.2">
      <c r="C134" s="13"/>
    </row>
    <row r="135" spans="3:3" ht="22.5" customHeight="1" x14ac:dyDescent="0.2">
      <c r="C135" s="13"/>
    </row>
    <row r="136" spans="3:3" ht="22.5" customHeight="1" x14ac:dyDescent="0.2">
      <c r="C136" s="13"/>
    </row>
    <row r="137" spans="3:3" ht="22.5" customHeight="1" x14ac:dyDescent="0.2">
      <c r="C137" s="13"/>
    </row>
    <row r="138" spans="3:3" ht="22.5" customHeight="1" x14ac:dyDescent="0.2">
      <c r="C138" s="13"/>
    </row>
    <row r="139" spans="3:3" ht="22.5" customHeight="1" x14ac:dyDescent="0.2">
      <c r="C139" s="13"/>
    </row>
    <row r="140" spans="3:3" ht="22.5" customHeight="1" x14ac:dyDescent="0.2">
      <c r="C140" s="13"/>
    </row>
    <row r="141" spans="3:3" ht="22.5" customHeight="1" x14ac:dyDescent="0.2">
      <c r="C141" s="13"/>
    </row>
    <row r="142" spans="3:3" ht="22.5" customHeight="1" x14ac:dyDescent="0.2">
      <c r="C142" s="13"/>
    </row>
    <row r="143" spans="3:3" ht="22.5" customHeight="1" x14ac:dyDescent="0.2">
      <c r="C143" s="13"/>
    </row>
    <row r="144" spans="3:3" ht="22.5" customHeight="1" x14ac:dyDescent="0.2">
      <c r="C144" s="13"/>
    </row>
    <row r="145" spans="3:3" ht="22.5" customHeight="1" x14ac:dyDescent="0.2">
      <c r="C145" s="13"/>
    </row>
    <row r="146" spans="3:3" ht="22.5" customHeight="1" x14ac:dyDescent="0.2">
      <c r="C146" s="13"/>
    </row>
    <row r="147" spans="3:3" ht="22.5" customHeight="1" x14ac:dyDescent="0.2">
      <c r="C147" s="13"/>
    </row>
    <row r="148" spans="3:3" ht="22.5" customHeight="1" x14ac:dyDescent="0.2">
      <c r="C148" s="13"/>
    </row>
    <row r="149" spans="3:3" ht="22.5" customHeight="1" x14ac:dyDescent="0.2">
      <c r="C149" s="13"/>
    </row>
    <row r="150" spans="3:3" ht="22.5" customHeight="1" x14ac:dyDescent="0.2">
      <c r="C150" s="13"/>
    </row>
    <row r="151" spans="3:3" ht="22.5" customHeight="1" x14ac:dyDescent="0.2">
      <c r="C151" s="13"/>
    </row>
    <row r="152" spans="3:3" ht="22.5" customHeight="1" x14ac:dyDescent="0.2">
      <c r="C152" s="13"/>
    </row>
    <row r="153" spans="3:3" ht="22.5" customHeight="1" x14ac:dyDescent="0.2">
      <c r="C153" s="13"/>
    </row>
    <row r="154" spans="3:3" ht="22.5" customHeight="1" x14ac:dyDescent="0.2">
      <c r="C154" s="13"/>
    </row>
    <row r="155" spans="3:3" ht="22.5" customHeight="1" x14ac:dyDescent="0.2">
      <c r="C155" s="13"/>
    </row>
    <row r="156" spans="3:3" ht="22.5" customHeight="1" x14ac:dyDescent="0.2">
      <c r="C156" s="13"/>
    </row>
    <row r="157" spans="3:3" ht="22.5" customHeight="1" x14ac:dyDescent="0.2">
      <c r="C157" s="13"/>
    </row>
    <row r="158" spans="3:3" ht="22.5" customHeight="1" x14ac:dyDescent="0.2">
      <c r="C158" s="13"/>
    </row>
    <row r="159" spans="3:3" ht="22.5" customHeight="1" x14ac:dyDescent="0.2">
      <c r="C159" s="13"/>
    </row>
  </sheetData>
  <mergeCells count="2">
    <mergeCell ref="A1:D1"/>
    <mergeCell ref="B124:C12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5FF"/>
  </sheetPr>
  <dimension ref="A1:P35"/>
  <sheetViews>
    <sheetView zoomScale="75" zoomScaleNormal="75" workbookViewId="0">
      <selection activeCell="D10" sqref="D10"/>
    </sheetView>
  </sheetViews>
  <sheetFormatPr defaultColWidth="8.77734375" defaultRowHeight="16.2" x14ac:dyDescent="0.35"/>
  <cols>
    <col min="1" max="1" width="30.77734375" style="112" customWidth="1"/>
    <col min="2" max="4" width="8.77734375" style="112" bestFit="1" customWidth="1"/>
    <col min="5" max="5" width="15.6640625" style="112" customWidth="1"/>
    <col min="6" max="6" width="8.77734375" style="131"/>
    <col min="7" max="16384" width="8.77734375" style="112"/>
  </cols>
  <sheetData>
    <row r="1" spans="1:16" ht="14.25" customHeight="1" thickBot="1" x14ac:dyDescent="0.4">
      <c r="A1" s="109"/>
      <c r="B1" s="109"/>
      <c r="C1" s="109"/>
      <c r="D1" s="109"/>
      <c r="E1" s="109"/>
      <c r="F1" s="110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26.25" customHeight="1" thickBot="1" x14ac:dyDescent="0.4">
      <c r="A2" s="113" t="s">
        <v>261</v>
      </c>
      <c r="B2" s="167"/>
      <c r="C2" s="168"/>
      <c r="D2" s="168"/>
      <c r="E2" s="169"/>
      <c r="F2" s="114" t="s">
        <v>265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26.25" customHeight="1" thickBot="1" x14ac:dyDescent="0.4">
      <c r="A3" s="115" t="s">
        <v>27</v>
      </c>
      <c r="B3" s="170" t="e">
        <f>VLOOKUP(B2,所属コード!B:C,2,FALSE)</f>
        <v>#N/A</v>
      </c>
      <c r="C3" s="171"/>
      <c r="D3" s="171"/>
      <c r="E3" s="172"/>
      <c r="F3" s="110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6.25" customHeight="1" thickBot="1" x14ac:dyDescent="0.4">
      <c r="A4" s="116" t="s">
        <v>263</v>
      </c>
      <c r="B4" s="170" t="e">
        <f>B3</f>
        <v>#N/A</v>
      </c>
      <c r="C4" s="171"/>
      <c r="D4" s="171"/>
      <c r="E4" s="172"/>
      <c r="F4" s="114" t="s">
        <v>279</v>
      </c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ht="24" customHeight="1" thickBot="1" x14ac:dyDescent="0.4">
      <c r="A5" s="117" t="s">
        <v>113</v>
      </c>
      <c r="B5" s="170" t="e">
        <f>VLOOKUP(B2,所属コード!B:D,3,FALSE)</f>
        <v>#N/A</v>
      </c>
      <c r="C5" s="171"/>
      <c r="D5" s="171"/>
      <c r="E5" s="172"/>
      <c r="F5" s="114" t="s">
        <v>280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24" customHeight="1" thickBot="1" x14ac:dyDescent="0.4">
      <c r="A6" s="117" t="s">
        <v>1</v>
      </c>
      <c r="B6" s="176"/>
      <c r="C6" s="177"/>
      <c r="D6" s="177"/>
      <c r="E6" s="178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ht="95.55" customHeight="1" thickBot="1" x14ac:dyDescent="0.4">
      <c r="A7" s="155" t="s">
        <v>343</v>
      </c>
      <c r="B7" s="179"/>
      <c r="C7" s="180"/>
      <c r="D7" s="180"/>
      <c r="E7" s="181"/>
      <c r="F7" s="156" t="s">
        <v>344</v>
      </c>
      <c r="G7" s="111"/>
      <c r="H7" s="111"/>
      <c r="I7" s="111"/>
      <c r="J7" s="111"/>
      <c r="K7" s="111"/>
      <c r="L7" s="111"/>
      <c r="M7" s="111"/>
      <c r="N7" s="111"/>
      <c r="O7" s="111"/>
      <c r="P7" s="111"/>
    </row>
    <row r="8" spans="1:16" ht="16.8" thickBot="1" x14ac:dyDescent="0.4">
      <c r="A8" s="111"/>
      <c r="B8" s="111"/>
      <c r="C8" s="111"/>
      <c r="D8" s="111"/>
      <c r="E8" s="111"/>
      <c r="F8" s="110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6" ht="39" customHeight="1" thickBot="1" x14ac:dyDescent="0.4">
      <c r="A9" s="118" t="s">
        <v>28</v>
      </c>
      <c r="B9" s="118" t="s">
        <v>12</v>
      </c>
      <c r="C9" s="113" t="s">
        <v>13</v>
      </c>
      <c r="D9" s="113" t="s">
        <v>18</v>
      </c>
      <c r="E9" s="119" t="s">
        <v>19</v>
      </c>
      <c r="F9" s="110"/>
      <c r="G9" s="173"/>
      <c r="H9" s="174"/>
      <c r="I9" s="174"/>
      <c r="J9" s="174"/>
      <c r="K9" s="174"/>
      <c r="L9" s="174"/>
      <c r="M9" s="174"/>
      <c r="N9" s="111"/>
      <c r="O9" s="111"/>
      <c r="P9" s="111"/>
    </row>
    <row r="10" spans="1:16" ht="39" customHeight="1" thickBot="1" x14ac:dyDescent="0.4">
      <c r="A10" s="118" t="s">
        <v>29</v>
      </c>
      <c r="B10" s="120">
        <f>Ａクラス!P6</f>
        <v>0</v>
      </c>
      <c r="C10" s="121">
        <f>Ａクラス!S6</f>
        <v>0</v>
      </c>
      <c r="D10" s="122">
        <f>Ａクラス!R4</f>
        <v>0</v>
      </c>
      <c r="E10" s="123">
        <f>Ａクラス!S4</f>
        <v>0</v>
      </c>
      <c r="F10" s="110"/>
      <c r="G10" s="174"/>
      <c r="H10" s="174"/>
      <c r="I10" s="174"/>
      <c r="J10" s="174"/>
      <c r="K10" s="174"/>
      <c r="L10" s="174"/>
      <c r="M10" s="174"/>
      <c r="N10" s="111"/>
      <c r="O10" s="111"/>
      <c r="P10" s="111"/>
    </row>
    <row r="11" spans="1:16" ht="39" customHeight="1" thickBot="1" x14ac:dyDescent="0.4">
      <c r="A11" s="118" t="s">
        <v>14</v>
      </c>
      <c r="B11" s="120">
        <f>Bクラス!P6</f>
        <v>0</v>
      </c>
      <c r="C11" s="121">
        <f>Bクラス!S6</f>
        <v>0</v>
      </c>
      <c r="D11" s="113">
        <f>Bクラス!R4</f>
        <v>0</v>
      </c>
      <c r="E11" s="123">
        <f>Bクラス!S4</f>
        <v>0</v>
      </c>
      <c r="F11" s="110"/>
      <c r="G11" s="174"/>
      <c r="H11" s="174"/>
      <c r="I11" s="174"/>
      <c r="J11" s="174"/>
      <c r="K11" s="174"/>
      <c r="L11" s="174"/>
      <c r="M11" s="174"/>
      <c r="N11" s="111"/>
      <c r="O11" s="111"/>
      <c r="P11" s="111"/>
    </row>
    <row r="12" spans="1:16" ht="39" customHeight="1" thickBot="1" x14ac:dyDescent="0.4">
      <c r="A12" s="124" t="s">
        <v>15</v>
      </c>
      <c r="B12" s="125">
        <f>Cクラス!P6</f>
        <v>0</v>
      </c>
      <c r="C12" s="126">
        <f>Cクラス!S6</f>
        <v>0</v>
      </c>
      <c r="D12" s="127">
        <f>Cクラス!R4</f>
        <v>0</v>
      </c>
      <c r="E12" s="128">
        <f>Cクラス!S4</f>
        <v>0</v>
      </c>
      <c r="F12" s="110"/>
      <c r="G12" s="174"/>
      <c r="H12" s="174"/>
      <c r="I12" s="174"/>
      <c r="J12" s="174"/>
      <c r="K12" s="174"/>
      <c r="L12" s="174"/>
      <c r="M12" s="174"/>
      <c r="N12" s="111"/>
      <c r="O12" s="111"/>
      <c r="P12" s="111"/>
    </row>
    <row r="13" spans="1:16" ht="39" customHeight="1" thickTop="1" thickBot="1" x14ac:dyDescent="0.4">
      <c r="A13" s="129" t="s">
        <v>30</v>
      </c>
      <c r="B13" s="129">
        <f>SUM(B10:B12)</f>
        <v>0</v>
      </c>
      <c r="C13" s="117">
        <f>SUM(C10:C12)</f>
        <v>0</v>
      </c>
      <c r="D13" s="117">
        <f>SUM(D10:D12)</f>
        <v>0</v>
      </c>
      <c r="E13" s="130">
        <f>SUM(E10:E12)</f>
        <v>0</v>
      </c>
      <c r="F13" s="110"/>
      <c r="G13" s="174"/>
      <c r="H13" s="174"/>
      <c r="I13" s="174"/>
      <c r="J13" s="174"/>
      <c r="K13" s="174"/>
      <c r="L13" s="174"/>
      <c r="M13" s="174"/>
      <c r="N13" s="111"/>
      <c r="O13" s="111"/>
      <c r="P13" s="111"/>
    </row>
    <row r="14" spans="1:16" ht="34.049999999999997" customHeight="1" x14ac:dyDescent="0.35">
      <c r="A14" s="175"/>
      <c r="B14" s="175"/>
      <c r="C14" s="175"/>
      <c r="D14" s="175"/>
      <c r="E14" s="175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</row>
    <row r="15" spans="1:16" ht="34.049999999999997" customHeight="1" x14ac:dyDescent="0.35">
      <c r="A15" s="111"/>
      <c r="B15" s="111"/>
      <c r="C15" s="111"/>
      <c r="D15" s="111"/>
      <c r="E15" s="111"/>
      <c r="F15" s="110"/>
      <c r="G15" s="111"/>
      <c r="H15" s="111"/>
      <c r="I15" s="111"/>
      <c r="J15" s="111"/>
      <c r="K15" s="111"/>
      <c r="L15" s="111"/>
      <c r="M15" s="111"/>
      <c r="N15" s="111"/>
      <c r="O15" s="111"/>
      <c r="P15" s="111"/>
    </row>
    <row r="16" spans="1:16" x14ac:dyDescent="0.35">
      <c r="A16" s="111"/>
      <c r="B16" s="111"/>
      <c r="C16" s="111"/>
      <c r="D16" s="111"/>
      <c r="E16" s="111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</row>
    <row r="17" spans="1:16" x14ac:dyDescent="0.35">
      <c r="A17" s="111"/>
      <c r="B17" s="111"/>
      <c r="C17" s="111"/>
      <c r="D17" s="111"/>
      <c r="E17" s="111"/>
      <c r="F17" s="110"/>
      <c r="G17" s="111"/>
      <c r="H17" s="111"/>
      <c r="I17" s="111"/>
      <c r="J17" s="111"/>
      <c r="K17" s="111"/>
      <c r="L17" s="111"/>
      <c r="M17" s="111"/>
      <c r="N17" s="111"/>
      <c r="O17" s="111"/>
      <c r="P17" s="111"/>
    </row>
    <row r="18" spans="1:16" x14ac:dyDescent="0.35">
      <c r="A18" s="111"/>
      <c r="B18" s="111"/>
      <c r="C18" s="111"/>
      <c r="D18" s="111"/>
      <c r="E18" s="111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</row>
    <row r="19" spans="1:16" x14ac:dyDescent="0.35">
      <c r="A19" s="111"/>
      <c r="B19" s="111"/>
      <c r="C19" s="111"/>
      <c r="D19" s="111"/>
      <c r="E19" s="111"/>
      <c r="F19" s="110"/>
      <c r="G19" s="111"/>
      <c r="H19" s="111"/>
      <c r="I19" s="111"/>
      <c r="J19" s="111"/>
      <c r="K19" s="111"/>
      <c r="L19" s="111"/>
      <c r="M19" s="111"/>
      <c r="N19" s="111"/>
      <c r="O19" s="111"/>
      <c r="P19" s="111"/>
    </row>
    <row r="20" spans="1:16" x14ac:dyDescent="0.35">
      <c r="A20" s="111"/>
      <c r="B20" s="111"/>
      <c r="C20" s="111"/>
      <c r="D20" s="111"/>
      <c r="E20" s="111"/>
      <c r="F20" s="110"/>
      <c r="G20" s="111"/>
      <c r="H20" s="111"/>
      <c r="I20" s="111"/>
      <c r="J20" s="111"/>
      <c r="K20" s="111"/>
      <c r="L20" s="111"/>
      <c r="M20" s="111"/>
      <c r="N20" s="111"/>
      <c r="O20" s="111"/>
      <c r="P20" s="111"/>
    </row>
    <row r="21" spans="1:16" x14ac:dyDescent="0.35">
      <c r="A21" s="111"/>
      <c r="B21" s="111"/>
      <c r="C21" s="111"/>
      <c r="D21" s="111"/>
      <c r="E21" s="111"/>
      <c r="F21" s="110"/>
      <c r="G21" s="111"/>
      <c r="H21" s="111"/>
      <c r="I21" s="111"/>
      <c r="J21" s="111"/>
      <c r="K21" s="111"/>
      <c r="L21" s="111"/>
      <c r="M21" s="111"/>
      <c r="N21" s="111"/>
      <c r="O21" s="111"/>
      <c r="P21" s="111"/>
    </row>
    <row r="22" spans="1:16" x14ac:dyDescent="0.35">
      <c r="A22" s="111"/>
      <c r="B22" s="111"/>
      <c r="C22" s="111"/>
      <c r="D22" s="111"/>
      <c r="E22" s="111"/>
      <c r="F22" s="110"/>
      <c r="G22" s="111"/>
      <c r="H22" s="111"/>
      <c r="I22" s="111"/>
      <c r="J22" s="111"/>
      <c r="K22" s="111"/>
      <c r="L22" s="111"/>
      <c r="M22" s="111"/>
      <c r="N22" s="111"/>
      <c r="O22" s="111"/>
      <c r="P22" s="111"/>
    </row>
    <row r="23" spans="1:16" x14ac:dyDescent="0.35">
      <c r="A23" s="111"/>
      <c r="B23" s="111"/>
      <c r="C23" s="111"/>
      <c r="D23" s="111"/>
      <c r="E23" s="111"/>
      <c r="F23" s="110"/>
      <c r="G23" s="111"/>
      <c r="H23" s="111"/>
      <c r="I23" s="111"/>
      <c r="J23" s="111"/>
      <c r="K23" s="111"/>
      <c r="L23" s="111"/>
      <c r="M23" s="111"/>
      <c r="N23" s="111"/>
      <c r="O23" s="111"/>
      <c r="P23" s="111"/>
    </row>
    <row r="24" spans="1:16" x14ac:dyDescent="0.35">
      <c r="A24" s="111"/>
      <c r="B24" s="111"/>
      <c r="C24" s="111"/>
      <c r="D24" s="111"/>
      <c r="E24" s="111"/>
      <c r="F24" s="110"/>
      <c r="G24" s="111"/>
      <c r="H24" s="111"/>
      <c r="I24" s="111"/>
      <c r="J24" s="111"/>
      <c r="K24" s="111"/>
      <c r="L24" s="111"/>
      <c r="M24" s="111"/>
      <c r="N24" s="111"/>
      <c r="O24" s="111"/>
      <c r="P24" s="111"/>
    </row>
    <row r="25" spans="1:16" x14ac:dyDescent="0.35">
      <c r="A25" s="111"/>
      <c r="B25" s="111"/>
      <c r="C25" s="111"/>
      <c r="D25" s="111"/>
      <c r="E25" s="111"/>
      <c r="F25" s="110"/>
      <c r="G25" s="111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1:16" x14ac:dyDescent="0.35">
      <c r="A26" s="111"/>
      <c r="B26" s="111"/>
      <c r="C26" s="111"/>
      <c r="D26" s="111"/>
      <c r="E26" s="111"/>
      <c r="F26" s="110"/>
      <c r="G26" s="111"/>
      <c r="H26" s="111"/>
      <c r="I26" s="111"/>
      <c r="J26" s="111"/>
      <c r="K26" s="111"/>
      <c r="L26" s="111"/>
      <c r="M26" s="111"/>
      <c r="N26" s="111"/>
      <c r="O26" s="111"/>
      <c r="P26" s="111"/>
    </row>
    <row r="27" spans="1:16" x14ac:dyDescent="0.35">
      <c r="A27" s="111"/>
      <c r="B27" s="111"/>
      <c r="C27" s="111"/>
      <c r="D27" s="111"/>
      <c r="E27" s="111"/>
      <c r="F27" s="110"/>
      <c r="G27" s="111"/>
      <c r="H27" s="111"/>
      <c r="I27" s="111"/>
      <c r="J27" s="111"/>
      <c r="K27" s="111"/>
      <c r="L27" s="111"/>
      <c r="M27" s="111"/>
      <c r="N27" s="111"/>
      <c r="O27" s="111"/>
      <c r="P27" s="111"/>
    </row>
    <row r="28" spans="1:16" x14ac:dyDescent="0.35">
      <c r="A28" s="111"/>
      <c r="B28" s="111"/>
      <c r="C28" s="111"/>
      <c r="D28" s="111"/>
      <c r="E28" s="111"/>
      <c r="F28" s="110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  <row r="29" spans="1:16" x14ac:dyDescent="0.35">
      <c r="A29" s="111"/>
      <c r="B29" s="111"/>
      <c r="C29" s="111"/>
      <c r="D29" s="111"/>
      <c r="E29" s="111"/>
      <c r="F29" s="110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16" x14ac:dyDescent="0.35">
      <c r="A30" s="111"/>
      <c r="B30" s="111"/>
      <c r="C30" s="111"/>
      <c r="D30" s="111"/>
      <c r="E30" s="111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</row>
    <row r="31" spans="1:16" x14ac:dyDescent="0.35">
      <c r="A31" s="111"/>
      <c r="B31" s="111"/>
      <c r="C31" s="111"/>
      <c r="D31" s="111"/>
      <c r="E31" s="111"/>
      <c r="F31" s="110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1:16" x14ac:dyDescent="0.35">
      <c r="A32" s="111"/>
      <c r="B32" s="111"/>
      <c r="C32" s="111"/>
      <c r="D32" s="111"/>
      <c r="E32" s="111"/>
      <c r="F32" s="110"/>
      <c r="G32" s="111"/>
      <c r="H32" s="111"/>
      <c r="I32" s="111"/>
      <c r="J32" s="111"/>
      <c r="K32" s="111"/>
      <c r="L32" s="111"/>
      <c r="M32" s="111"/>
      <c r="N32" s="111"/>
      <c r="O32" s="111"/>
      <c r="P32" s="111"/>
    </row>
    <row r="33" spans="1:16" x14ac:dyDescent="0.35">
      <c r="A33" s="111"/>
      <c r="B33" s="111"/>
      <c r="C33" s="111"/>
      <c r="D33" s="111"/>
      <c r="E33" s="111"/>
      <c r="F33" s="110"/>
      <c r="G33" s="111"/>
      <c r="H33" s="111"/>
      <c r="I33" s="111"/>
      <c r="J33" s="111"/>
      <c r="K33" s="111"/>
      <c r="L33" s="111"/>
      <c r="M33" s="111"/>
      <c r="N33" s="111"/>
      <c r="O33" s="111"/>
      <c r="P33" s="111"/>
    </row>
    <row r="34" spans="1:16" x14ac:dyDescent="0.35">
      <c r="A34" s="111"/>
      <c r="B34" s="111"/>
      <c r="C34" s="111"/>
      <c r="D34" s="111"/>
      <c r="E34" s="111"/>
      <c r="F34" s="110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1:16" x14ac:dyDescent="0.35">
      <c r="A35" s="111"/>
      <c r="B35" s="111"/>
      <c r="C35" s="111"/>
      <c r="D35" s="111"/>
      <c r="E35" s="111"/>
      <c r="F35" s="110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</sheetData>
  <sheetProtection sheet="1" objects="1" scenarios="1"/>
  <customSheetViews>
    <customSheetView guid="{6A308C2C-EA08-4C75-989B-99EF4602104B}" hiddenRows="1">
      <selection activeCell="H8" sqref="H8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mergeCells count="8">
    <mergeCell ref="B2:E2"/>
    <mergeCell ref="B3:E3"/>
    <mergeCell ref="B5:E5"/>
    <mergeCell ref="G9:M13"/>
    <mergeCell ref="A14:E14"/>
    <mergeCell ref="B4:E4"/>
    <mergeCell ref="B6:E6"/>
    <mergeCell ref="B7:E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E296"/>
  <sheetViews>
    <sheetView view="pageBreakPreview" topLeftCell="C1" zoomScale="75" zoomScaleNormal="100" zoomScaleSheetLayoutView="75" workbookViewId="0">
      <selection activeCell="J10" sqref="J10:J13"/>
    </sheetView>
  </sheetViews>
  <sheetFormatPr defaultColWidth="8.77734375" defaultRowHeight="16.2" x14ac:dyDescent="0.2"/>
  <cols>
    <col min="1" max="2" width="10.88671875" style="57" hidden="1" customWidth="1"/>
    <col min="3" max="3" width="7.6640625" style="104" customWidth="1"/>
    <col min="4" max="4" width="6.77734375" style="105" customWidth="1"/>
    <col min="5" max="8" width="7.44140625" style="62" customWidth="1"/>
    <col min="9" max="9" width="7.6640625" style="62" customWidth="1"/>
    <col min="10" max="10" width="11.6640625" style="57" customWidth="1"/>
    <col min="11" max="11" width="3.6640625" style="57" customWidth="1"/>
    <col min="12" max="13" width="11.6640625" style="104" hidden="1" customWidth="1"/>
    <col min="14" max="14" width="7.6640625" style="104" customWidth="1"/>
    <col min="15" max="15" width="7.33203125" style="105" customWidth="1"/>
    <col min="16" max="19" width="6.77734375" style="62" customWidth="1"/>
    <col min="20" max="20" width="7.6640625" style="62" customWidth="1"/>
    <col min="21" max="21" width="11.6640625" style="57" customWidth="1"/>
    <col min="22" max="22" width="3.6640625" style="62" customWidth="1"/>
    <col min="23" max="27" width="7.21875" style="60" customWidth="1"/>
    <col min="28" max="28" width="7.21875" style="92" customWidth="1"/>
    <col min="29" max="16384" width="8.77734375" style="62"/>
  </cols>
  <sheetData>
    <row r="1" spans="1:31" ht="54" customHeight="1" thickBot="1" x14ac:dyDescent="0.3">
      <c r="C1" s="58"/>
      <c r="D1" s="187" t="s">
        <v>342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59"/>
      <c r="V1" s="57"/>
      <c r="AB1" s="61"/>
    </row>
    <row r="2" spans="1:31" ht="23.25" customHeight="1" thickBot="1" x14ac:dyDescent="0.35">
      <c r="C2" s="58"/>
      <c r="D2" s="189" t="s">
        <v>27</v>
      </c>
      <c r="E2" s="189"/>
      <c r="F2" s="190" t="e">
        <f>データ!B4</f>
        <v>#N/A</v>
      </c>
      <c r="G2" s="191"/>
      <c r="H2" s="191"/>
      <c r="I2" s="192"/>
      <c r="L2" s="58"/>
      <c r="M2" s="58"/>
      <c r="N2" s="58"/>
      <c r="O2" s="193" t="s">
        <v>1</v>
      </c>
      <c r="P2" s="194"/>
      <c r="Q2" s="190">
        <f>データ!B6</f>
        <v>0</v>
      </c>
      <c r="R2" s="191"/>
      <c r="S2" s="191"/>
      <c r="T2" s="106"/>
      <c r="V2" s="58"/>
      <c r="W2" s="239" t="s">
        <v>317</v>
      </c>
      <c r="X2" s="239"/>
      <c r="Y2" s="239"/>
      <c r="Z2" s="239"/>
      <c r="AA2" s="239"/>
      <c r="AB2" s="64"/>
    </row>
    <row r="3" spans="1:31" ht="15" customHeight="1" thickBot="1" x14ac:dyDescent="0.25">
      <c r="C3" s="58"/>
      <c r="D3" s="65"/>
      <c r="E3" s="66"/>
      <c r="F3" s="66"/>
      <c r="G3" s="66"/>
      <c r="H3" s="66"/>
      <c r="I3" s="58"/>
      <c r="L3" s="58"/>
      <c r="M3" s="58"/>
      <c r="N3" s="58"/>
      <c r="O3" s="68"/>
      <c r="P3" s="58"/>
      <c r="Q3" s="58"/>
      <c r="R3" s="58"/>
      <c r="S3" s="69"/>
      <c r="T3" s="58"/>
      <c r="V3" s="58"/>
      <c r="W3" s="239" t="s">
        <v>313</v>
      </c>
      <c r="X3" s="239"/>
      <c r="Y3" s="239"/>
      <c r="Z3" s="239"/>
      <c r="AA3" s="239"/>
      <c r="AB3" s="61"/>
    </row>
    <row r="4" spans="1:31" ht="23.25" customHeight="1" thickTop="1" thickBot="1" x14ac:dyDescent="0.25">
      <c r="C4" s="58"/>
      <c r="D4" s="193" t="s">
        <v>4</v>
      </c>
      <c r="E4" s="194"/>
      <c r="F4" s="197">
        <f>データ!B7</f>
        <v>0</v>
      </c>
      <c r="G4" s="198"/>
      <c r="H4" s="194"/>
      <c r="I4" s="58"/>
      <c r="L4" s="58"/>
      <c r="M4" s="58"/>
      <c r="N4" s="58"/>
      <c r="O4" s="70" t="s">
        <v>5</v>
      </c>
      <c r="P4" s="71">
        <v>500</v>
      </c>
      <c r="Q4" s="72" t="s">
        <v>6</v>
      </c>
      <c r="R4" s="73">
        <f>SUM(P6,S6)</f>
        <v>0</v>
      </c>
      <c r="S4" s="195">
        <f>P4*R4</f>
        <v>0</v>
      </c>
      <c r="T4" s="196"/>
      <c r="V4" s="58"/>
      <c r="W4" s="239"/>
      <c r="X4" s="239"/>
      <c r="Y4" s="239"/>
      <c r="Z4" s="239"/>
      <c r="AA4" s="239"/>
      <c r="AB4" s="74"/>
    </row>
    <row r="5" spans="1:31" ht="15.75" customHeight="1" thickBot="1" x14ac:dyDescent="0.25">
      <c r="C5" s="58"/>
      <c r="D5" s="65"/>
      <c r="E5" s="66"/>
      <c r="F5" s="66"/>
      <c r="G5" s="66"/>
      <c r="H5" s="66"/>
      <c r="I5" s="58"/>
      <c r="L5" s="58"/>
      <c r="M5" s="58"/>
      <c r="N5" s="58"/>
      <c r="O5" s="75"/>
      <c r="P5" s="76"/>
      <c r="Q5" s="66"/>
      <c r="R5" s="77"/>
      <c r="S5" s="78"/>
      <c r="T5" s="58"/>
      <c r="V5" s="58"/>
      <c r="W5" s="239"/>
      <c r="X5" s="239"/>
      <c r="Y5" s="239"/>
      <c r="Z5" s="239"/>
      <c r="AA5" s="239"/>
      <c r="AB5" s="74"/>
    </row>
    <row r="6" spans="1:31" ht="21" customHeight="1" thickBot="1" x14ac:dyDescent="0.25">
      <c r="C6" s="58"/>
      <c r="D6" s="79"/>
      <c r="E6" s="80" t="s">
        <v>2</v>
      </c>
      <c r="F6" s="184" t="s">
        <v>42</v>
      </c>
      <c r="G6" s="184"/>
      <c r="H6" s="81" t="s">
        <v>3</v>
      </c>
      <c r="I6" s="107" t="s">
        <v>7</v>
      </c>
      <c r="L6" s="66"/>
      <c r="M6" s="66"/>
      <c r="N6" s="66"/>
      <c r="O6" s="83" t="s">
        <v>12</v>
      </c>
      <c r="P6" s="84">
        <f>COUNTA(E10:E229)/2</f>
        <v>0</v>
      </c>
      <c r="Q6" s="85"/>
      <c r="R6" s="83" t="s">
        <v>13</v>
      </c>
      <c r="S6" s="84">
        <f>COUNTA(P10:P229)/2</f>
        <v>0</v>
      </c>
      <c r="T6" s="107"/>
      <c r="V6" s="86"/>
      <c r="W6" s="239" t="s">
        <v>314</v>
      </c>
      <c r="X6" s="239"/>
      <c r="Y6" s="239"/>
      <c r="Z6" s="239"/>
      <c r="AA6" s="239"/>
      <c r="AB6" s="74"/>
    </row>
    <row r="7" spans="1:31" ht="16.95" customHeight="1" thickBot="1" x14ac:dyDescent="0.25">
      <c r="C7" s="58"/>
      <c r="D7" s="79"/>
      <c r="E7" s="69"/>
      <c r="F7" s="69"/>
      <c r="G7" s="69"/>
      <c r="H7" s="69"/>
      <c r="I7" s="107"/>
      <c r="L7" s="58"/>
      <c r="M7" s="58"/>
      <c r="N7" s="58"/>
      <c r="O7" s="79"/>
      <c r="P7" s="69"/>
      <c r="Q7" s="69"/>
      <c r="R7" s="69"/>
      <c r="S7" s="69"/>
      <c r="T7" s="107"/>
      <c r="V7" s="86"/>
      <c r="AB7" s="87"/>
    </row>
    <row r="8" spans="1:31" s="92" customFormat="1" ht="25.05" customHeight="1" thickBot="1" x14ac:dyDescent="0.25">
      <c r="A8" s="88"/>
      <c r="B8" s="88"/>
      <c r="C8" s="230" t="s">
        <v>306</v>
      </c>
      <c r="D8" s="231"/>
      <c r="E8" s="231"/>
      <c r="F8" s="231"/>
      <c r="G8" s="231"/>
      <c r="H8" s="231"/>
      <c r="I8" s="231"/>
      <c r="J8" s="232"/>
      <c r="K8" s="89"/>
      <c r="L8" s="90"/>
      <c r="M8" s="90"/>
      <c r="N8" s="233" t="s">
        <v>307</v>
      </c>
      <c r="O8" s="234"/>
      <c r="P8" s="234"/>
      <c r="Q8" s="234"/>
      <c r="R8" s="234"/>
      <c r="S8" s="234"/>
      <c r="T8" s="234"/>
      <c r="U8" s="235"/>
      <c r="V8" s="61"/>
      <c r="W8" s="60"/>
      <c r="X8" s="60"/>
      <c r="Y8" s="60"/>
      <c r="Z8" s="60"/>
      <c r="AA8" s="60"/>
      <c r="AB8" s="91"/>
    </row>
    <row r="9" spans="1:31" s="108" customFormat="1" ht="21.75" customHeight="1" thickBot="1" x14ac:dyDescent="0.35">
      <c r="C9" s="220" t="s">
        <v>39</v>
      </c>
      <c r="D9" s="221"/>
      <c r="E9" s="226" t="s">
        <v>296</v>
      </c>
      <c r="F9" s="227"/>
      <c r="G9" s="228" t="s">
        <v>297</v>
      </c>
      <c r="H9" s="229"/>
      <c r="I9" s="93" t="s">
        <v>0</v>
      </c>
      <c r="J9" s="94" t="s">
        <v>308</v>
      </c>
      <c r="K9" s="95"/>
      <c r="L9" s="96"/>
      <c r="M9" s="96"/>
      <c r="N9" s="218" t="s">
        <v>39</v>
      </c>
      <c r="O9" s="219"/>
      <c r="P9" s="222" t="s">
        <v>296</v>
      </c>
      <c r="Q9" s="223"/>
      <c r="R9" s="224" t="s">
        <v>297</v>
      </c>
      <c r="S9" s="225"/>
      <c r="T9" s="93" t="s">
        <v>0</v>
      </c>
      <c r="U9" s="94" t="s">
        <v>308</v>
      </c>
      <c r="V9" s="96"/>
      <c r="W9" s="241" t="s">
        <v>315</v>
      </c>
      <c r="X9" s="241"/>
      <c r="Y9" s="241"/>
      <c r="Z9" s="241"/>
      <c r="AA9" s="241"/>
      <c r="AB9" s="97"/>
      <c r="AC9" s="57"/>
      <c r="AD9" s="57"/>
      <c r="AE9" s="57"/>
    </row>
    <row r="10" spans="1:31" ht="17.55" customHeight="1" x14ac:dyDescent="0.3">
      <c r="A10" s="57">
        <v>1</v>
      </c>
      <c r="B10" s="57" t="s">
        <v>40</v>
      </c>
      <c r="C10" s="199">
        <v>1</v>
      </c>
      <c r="D10" s="98" t="s">
        <v>8</v>
      </c>
      <c r="E10" s="202"/>
      <c r="F10" s="203"/>
      <c r="G10" s="204"/>
      <c r="H10" s="205"/>
      <c r="I10" s="182"/>
      <c r="J10" s="236"/>
      <c r="K10" s="99"/>
      <c r="L10" s="57">
        <v>1</v>
      </c>
      <c r="M10" s="57" t="s">
        <v>41</v>
      </c>
      <c r="N10" s="199">
        <v>1</v>
      </c>
      <c r="O10" s="98" t="s">
        <v>8</v>
      </c>
      <c r="P10" s="202"/>
      <c r="Q10" s="203"/>
      <c r="R10" s="204"/>
      <c r="S10" s="205"/>
      <c r="T10" s="182"/>
      <c r="U10" s="236"/>
      <c r="V10" s="66"/>
      <c r="W10" s="240" t="s">
        <v>316</v>
      </c>
      <c r="X10" s="240"/>
      <c r="Y10" s="240"/>
      <c r="Z10" s="240"/>
      <c r="AA10" s="240"/>
      <c r="AB10" s="97"/>
    </row>
    <row r="11" spans="1:31" ht="25.05" customHeight="1" x14ac:dyDescent="0.2">
      <c r="A11" s="57">
        <v>1.25</v>
      </c>
      <c r="B11" s="57" t="s">
        <v>40</v>
      </c>
      <c r="C11" s="200"/>
      <c r="D11" s="101" t="s">
        <v>34</v>
      </c>
      <c r="E11" s="206"/>
      <c r="F11" s="207"/>
      <c r="G11" s="208"/>
      <c r="H11" s="209"/>
      <c r="I11" s="183"/>
      <c r="J11" s="237"/>
      <c r="K11" s="99"/>
      <c r="L11" s="57">
        <v>1.25</v>
      </c>
      <c r="M11" s="57" t="s">
        <v>41</v>
      </c>
      <c r="N11" s="200"/>
      <c r="O11" s="101" t="s">
        <v>34</v>
      </c>
      <c r="P11" s="206"/>
      <c r="Q11" s="207"/>
      <c r="R11" s="208"/>
      <c r="S11" s="209"/>
      <c r="T11" s="183"/>
      <c r="U11" s="237"/>
      <c r="V11" s="66"/>
      <c r="W11" s="240"/>
      <c r="X11" s="240"/>
      <c r="Y11" s="240"/>
      <c r="Z11" s="240"/>
      <c r="AA11" s="240"/>
      <c r="AB11" s="103"/>
    </row>
    <row r="12" spans="1:31" ht="17.55" customHeight="1" x14ac:dyDescent="0.2">
      <c r="A12" s="57">
        <v>1.5</v>
      </c>
      <c r="B12" s="57" t="s">
        <v>40</v>
      </c>
      <c r="C12" s="200"/>
      <c r="D12" s="100" t="s">
        <v>292</v>
      </c>
      <c r="E12" s="210"/>
      <c r="F12" s="211"/>
      <c r="G12" s="212"/>
      <c r="H12" s="213"/>
      <c r="I12" s="185"/>
      <c r="J12" s="237"/>
      <c r="K12" s="99"/>
      <c r="L12" s="57">
        <v>1.5</v>
      </c>
      <c r="M12" s="57" t="s">
        <v>41</v>
      </c>
      <c r="N12" s="200"/>
      <c r="O12" s="100" t="s">
        <v>292</v>
      </c>
      <c r="P12" s="210"/>
      <c r="Q12" s="211"/>
      <c r="R12" s="212"/>
      <c r="S12" s="213"/>
      <c r="T12" s="185"/>
      <c r="U12" s="237"/>
      <c r="V12" s="66"/>
      <c r="W12" s="240"/>
      <c r="X12" s="240"/>
      <c r="Y12" s="240"/>
      <c r="Z12" s="240"/>
      <c r="AA12" s="240"/>
      <c r="AB12" s="103"/>
    </row>
    <row r="13" spans="1:31" ht="25.05" customHeight="1" thickBot="1" x14ac:dyDescent="0.25">
      <c r="A13" s="57">
        <v>1.75</v>
      </c>
      <c r="B13" s="57" t="s">
        <v>40</v>
      </c>
      <c r="C13" s="201"/>
      <c r="D13" s="102" t="s">
        <v>34</v>
      </c>
      <c r="E13" s="214"/>
      <c r="F13" s="215"/>
      <c r="G13" s="216"/>
      <c r="H13" s="217"/>
      <c r="I13" s="186"/>
      <c r="J13" s="238"/>
      <c r="K13" s="99"/>
      <c r="L13" s="57">
        <v>1.75</v>
      </c>
      <c r="M13" s="57" t="s">
        <v>41</v>
      </c>
      <c r="N13" s="201"/>
      <c r="O13" s="102" t="s">
        <v>34</v>
      </c>
      <c r="P13" s="214"/>
      <c r="Q13" s="215"/>
      <c r="R13" s="216"/>
      <c r="S13" s="217"/>
      <c r="T13" s="186"/>
      <c r="U13" s="238"/>
      <c r="V13" s="66"/>
      <c r="W13" s="240"/>
      <c r="X13" s="240"/>
      <c r="Y13" s="240"/>
      <c r="Z13" s="240"/>
      <c r="AA13" s="240"/>
      <c r="AB13" s="103"/>
    </row>
    <row r="14" spans="1:31" ht="17.55" customHeight="1" x14ac:dyDescent="0.2">
      <c r="A14" s="57">
        <v>2</v>
      </c>
      <c r="B14" s="57" t="s">
        <v>40</v>
      </c>
      <c r="C14" s="199">
        <v>2</v>
      </c>
      <c r="D14" s="98" t="s">
        <v>292</v>
      </c>
      <c r="E14" s="202"/>
      <c r="F14" s="203"/>
      <c r="G14" s="204"/>
      <c r="H14" s="205"/>
      <c r="I14" s="182"/>
      <c r="J14" s="236"/>
      <c r="K14" s="99"/>
      <c r="L14" s="57">
        <v>2</v>
      </c>
      <c r="M14" s="57" t="s">
        <v>41</v>
      </c>
      <c r="N14" s="199">
        <v>2</v>
      </c>
      <c r="O14" s="98" t="s">
        <v>292</v>
      </c>
      <c r="P14" s="202"/>
      <c r="Q14" s="203"/>
      <c r="R14" s="204"/>
      <c r="S14" s="205"/>
      <c r="T14" s="182"/>
      <c r="U14" s="236"/>
      <c r="V14" s="66"/>
      <c r="W14" s="240"/>
      <c r="X14" s="240"/>
      <c r="Y14" s="240"/>
      <c r="Z14" s="240"/>
      <c r="AA14" s="240"/>
      <c r="AB14" s="103"/>
    </row>
    <row r="15" spans="1:31" ht="25.05" customHeight="1" x14ac:dyDescent="0.2">
      <c r="A15" s="57">
        <v>2.25</v>
      </c>
      <c r="B15" s="57" t="s">
        <v>40</v>
      </c>
      <c r="C15" s="200"/>
      <c r="D15" s="101" t="s">
        <v>34</v>
      </c>
      <c r="E15" s="206"/>
      <c r="F15" s="207"/>
      <c r="G15" s="208"/>
      <c r="H15" s="209"/>
      <c r="I15" s="183"/>
      <c r="J15" s="237"/>
      <c r="K15" s="99"/>
      <c r="L15" s="57">
        <v>2.25</v>
      </c>
      <c r="M15" s="57" t="s">
        <v>41</v>
      </c>
      <c r="N15" s="200"/>
      <c r="O15" s="101" t="s">
        <v>34</v>
      </c>
      <c r="P15" s="206"/>
      <c r="Q15" s="207"/>
      <c r="R15" s="208"/>
      <c r="S15" s="209"/>
      <c r="T15" s="183"/>
      <c r="U15" s="237"/>
      <c r="V15" s="66"/>
      <c r="W15" s="240"/>
      <c r="X15" s="240"/>
      <c r="Y15" s="240"/>
      <c r="Z15" s="240"/>
      <c r="AA15" s="240"/>
      <c r="AB15" s="103"/>
    </row>
    <row r="16" spans="1:31" ht="17.55" customHeight="1" x14ac:dyDescent="0.2">
      <c r="A16" s="57">
        <v>2.5</v>
      </c>
      <c r="B16" s="57" t="s">
        <v>40</v>
      </c>
      <c r="C16" s="200"/>
      <c r="D16" s="100" t="s">
        <v>292</v>
      </c>
      <c r="E16" s="210"/>
      <c r="F16" s="211"/>
      <c r="G16" s="212"/>
      <c r="H16" s="213"/>
      <c r="I16" s="185"/>
      <c r="J16" s="237"/>
      <c r="K16" s="99"/>
      <c r="L16" s="57">
        <v>2.5</v>
      </c>
      <c r="M16" s="57" t="s">
        <v>41</v>
      </c>
      <c r="N16" s="200"/>
      <c r="O16" s="100" t="s">
        <v>292</v>
      </c>
      <c r="P16" s="210"/>
      <c r="Q16" s="211"/>
      <c r="R16" s="212"/>
      <c r="S16" s="213"/>
      <c r="T16" s="185"/>
      <c r="U16" s="237"/>
      <c r="V16" s="66"/>
      <c r="W16" s="240"/>
      <c r="X16" s="240"/>
      <c r="Y16" s="240"/>
      <c r="Z16" s="240"/>
      <c r="AA16" s="240"/>
      <c r="AB16" s="103"/>
    </row>
    <row r="17" spans="1:28" ht="25.05" customHeight="1" thickBot="1" x14ac:dyDescent="0.25">
      <c r="A17" s="57">
        <v>2.75</v>
      </c>
      <c r="B17" s="57" t="s">
        <v>40</v>
      </c>
      <c r="C17" s="201"/>
      <c r="D17" s="102" t="s">
        <v>34</v>
      </c>
      <c r="E17" s="214"/>
      <c r="F17" s="215"/>
      <c r="G17" s="216"/>
      <c r="H17" s="217"/>
      <c r="I17" s="186"/>
      <c r="J17" s="238"/>
      <c r="K17" s="99"/>
      <c r="L17" s="57">
        <v>2.75</v>
      </c>
      <c r="M17" s="57" t="s">
        <v>41</v>
      </c>
      <c r="N17" s="201"/>
      <c r="O17" s="102" t="s">
        <v>34</v>
      </c>
      <c r="P17" s="214"/>
      <c r="Q17" s="215"/>
      <c r="R17" s="216"/>
      <c r="S17" s="217"/>
      <c r="T17" s="186"/>
      <c r="U17" s="238"/>
      <c r="V17" s="66"/>
      <c r="W17" s="240"/>
      <c r="X17" s="240"/>
      <c r="Y17" s="240"/>
      <c r="Z17" s="240"/>
      <c r="AA17" s="240"/>
      <c r="AB17" s="103"/>
    </row>
    <row r="18" spans="1:28" ht="17.55" customHeight="1" x14ac:dyDescent="0.2">
      <c r="A18" s="57">
        <v>3</v>
      </c>
      <c r="B18" s="57" t="s">
        <v>40</v>
      </c>
      <c r="C18" s="199">
        <v>3</v>
      </c>
      <c r="D18" s="98" t="s">
        <v>292</v>
      </c>
      <c r="E18" s="202"/>
      <c r="F18" s="203"/>
      <c r="G18" s="204"/>
      <c r="H18" s="205"/>
      <c r="I18" s="182"/>
      <c r="J18" s="236"/>
      <c r="K18" s="99"/>
      <c r="L18" s="57">
        <v>3</v>
      </c>
      <c r="M18" s="57" t="s">
        <v>41</v>
      </c>
      <c r="N18" s="199">
        <v>3</v>
      </c>
      <c r="O18" s="98" t="s">
        <v>292</v>
      </c>
      <c r="P18" s="202"/>
      <c r="Q18" s="203"/>
      <c r="R18" s="204"/>
      <c r="S18" s="205"/>
      <c r="T18" s="182"/>
      <c r="U18" s="236"/>
      <c r="V18" s="66"/>
      <c r="W18" s="240"/>
      <c r="X18" s="240"/>
      <c r="Y18" s="240"/>
      <c r="Z18" s="240"/>
      <c r="AA18" s="240"/>
      <c r="AB18" s="103"/>
    </row>
    <row r="19" spans="1:28" ht="25.05" customHeight="1" thickBot="1" x14ac:dyDescent="0.25">
      <c r="A19" s="57">
        <v>3.25</v>
      </c>
      <c r="B19" s="57" t="s">
        <v>40</v>
      </c>
      <c r="C19" s="200"/>
      <c r="D19" s="101" t="s">
        <v>34</v>
      </c>
      <c r="E19" s="206"/>
      <c r="F19" s="207"/>
      <c r="G19" s="208"/>
      <c r="H19" s="209"/>
      <c r="I19" s="183"/>
      <c r="J19" s="237"/>
      <c r="K19" s="99"/>
      <c r="L19" s="57">
        <v>3.25</v>
      </c>
      <c r="M19" s="57" t="s">
        <v>41</v>
      </c>
      <c r="N19" s="200"/>
      <c r="O19" s="101" t="s">
        <v>34</v>
      </c>
      <c r="P19" s="214"/>
      <c r="Q19" s="215"/>
      <c r="R19" s="216"/>
      <c r="S19" s="217"/>
      <c r="T19" s="183"/>
      <c r="U19" s="237"/>
      <c r="V19" s="66"/>
      <c r="W19" s="240"/>
      <c r="X19" s="240"/>
      <c r="Y19" s="240"/>
      <c r="Z19" s="240"/>
      <c r="AA19" s="240"/>
      <c r="AB19" s="103"/>
    </row>
    <row r="20" spans="1:28" ht="17.55" customHeight="1" x14ac:dyDescent="0.2">
      <c r="A20" s="57">
        <v>3.5</v>
      </c>
      <c r="B20" s="57" t="s">
        <v>40</v>
      </c>
      <c r="C20" s="200"/>
      <c r="D20" s="100" t="s">
        <v>292</v>
      </c>
      <c r="E20" s="210"/>
      <c r="F20" s="211"/>
      <c r="G20" s="212"/>
      <c r="H20" s="213"/>
      <c r="I20" s="185"/>
      <c r="J20" s="237"/>
      <c r="K20" s="99"/>
      <c r="L20" s="57">
        <v>3.5</v>
      </c>
      <c r="M20" s="57" t="s">
        <v>41</v>
      </c>
      <c r="N20" s="200"/>
      <c r="O20" s="100" t="s">
        <v>292</v>
      </c>
      <c r="P20" s="202"/>
      <c r="Q20" s="203"/>
      <c r="R20" s="204"/>
      <c r="S20" s="205"/>
      <c r="T20" s="185"/>
      <c r="U20" s="237"/>
      <c r="V20" s="66"/>
      <c r="W20" s="240"/>
      <c r="X20" s="240"/>
      <c r="Y20" s="240"/>
      <c r="Z20" s="240"/>
      <c r="AA20" s="240"/>
      <c r="AB20" s="103"/>
    </row>
    <row r="21" spans="1:28" ht="25.05" customHeight="1" thickBot="1" x14ac:dyDescent="0.25">
      <c r="A21" s="57">
        <v>3.75</v>
      </c>
      <c r="B21" s="57" t="s">
        <v>40</v>
      </c>
      <c r="C21" s="201"/>
      <c r="D21" s="102" t="s">
        <v>34</v>
      </c>
      <c r="E21" s="214"/>
      <c r="F21" s="215"/>
      <c r="G21" s="216"/>
      <c r="H21" s="217"/>
      <c r="I21" s="186"/>
      <c r="J21" s="238"/>
      <c r="K21" s="99"/>
      <c r="L21" s="57">
        <v>3.75</v>
      </c>
      <c r="M21" s="57" t="s">
        <v>41</v>
      </c>
      <c r="N21" s="201"/>
      <c r="O21" s="102" t="s">
        <v>34</v>
      </c>
      <c r="P21" s="214"/>
      <c r="Q21" s="215"/>
      <c r="R21" s="216"/>
      <c r="S21" s="217"/>
      <c r="T21" s="186"/>
      <c r="U21" s="238"/>
      <c r="V21" s="66"/>
      <c r="W21" s="240"/>
      <c r="X21" s="240"/>
      <c r="Y21" s="240"/>
      <c r="Z21" s="240"/>
      <c r="AA21" s="240"/>
      <c r="AB21" s="103"/>
    </row>
    <row r="22" spans="1:28" ht="17.55" customHeight="1" x14ac:dyDescent="0.2">
      <c r="A22" s="57">
        <v>4</v>
      </c>
      <c r="B22" s="57" t="s">
        <v>40</v>
      </c>
      <c r="C22" s="199">
        <v>4</v>
      </c>
      <c r="D22" s="98" t="s">
        <v>292</v>
      </c>
      <c r="E22" s="202"/>
      <c r="F22" s="203"/>
      <c r="G22" s="204"/>
      <c r="H22" s="205"/>
      <c r="I22" s="182"/>
      <c r="J22" s="236"/>
      <c r="K22" s="99"/>
      <c r="L22" s="57">
        <v>4</v>
      </c>
      <c r="M22" s="57" t="s">
        <v>41</v>
      </c>
      <c r="N22" s="199">
        <v>4</v>
      </c>
      <c r="O22" s="98" t="s">
        <v>292</v>
      </c>
      <c r="P22" s="202"/>
      <c r="Q22" s="203"/>
      <c r="R22" s="204"/>
      <c r="S22" s="205"/>
      <c r="T22" s="182"/>
      <c r="U22" s="236"/>
      <c r="V22" s="66"/>
      <c r="W22" s="240"/>
      <c r="X22" s="240"/>
      <c r="Y22" s="240"/>
      <c r="Z22" s="240"/>
      <c r="AA22" s="240"/>
      <c r="AB22" s="103"/>
    </row>
    <row r="23" spans="1:28" ht="25.05" customHeight="1" thickBot="1" x14ac:dyDescent="0.25">
      <c r="A23" s="57">
        <v>4.25</v>
      </c>
      <c r="B23" s="57" t="s">
        <v>40</v>
      </c>
      <c r="C23" s="200"/>
      <c r="D23" s="101" t="s">
        <v>34</v>
      </c>
      <c r="E23" s="206"/>
      <c r="F23" s="207"/>
      <c r="G23" s="208"/>
      <c r="H23" s="209"/>
      <c r="I23" s="183"/>
      <c r="J23" s="237"/>
      <c r="K23" s="99"/>
      <c r="L23" s="57">
        <v>4.25</v>
      </c>
      <c r="M23" s="57" t="s">
        <v>41</v>
      </c>
      <c r="N23" s="200"/>
      <c r="O23" s="101" t="s">
        <v>34</v>
      </c>
      <c r="P23" s="214"/>
      <c r="Q23" s="215"/>
      <c r="R23" s="216"/>
      <c r="S23" s="217"/>
      <c r="T23" s="183"/>
      <c r="U23" s="237"/>
      <c r="V23" s="66"/>
      <c r="W23" s="240"/>
      <c r="X23" s="240"/>
      <c r="Y23" s="240"/>
      <c r="Z23" s="240"/>
      <c r="AA23" s="240"/>
      <c r="AB23" s="103"/>
    </row>
    <row r="24" spans="1:28" ht="17.55" customHeight="1" x14ac:dyDescent="0.2">
      <c r="A24" s="57">
        <v>4.5</v>
      </c>
      <c r="B24" s="57" t="s">
        <v>40</v>
      </c>
      <c r="C24" s="200"/>
      <c r="D24" s="100" t="s">
        <v>292</v>
      </c>
      <c r="E24" s="210"/>
      <c r="F24" s="211"/>
      <c r="G24" s="212"/>
      <c r="H24" s="213"/>
      <c r="I24" s="185"/>
      <c r="J24" s="237"/>
      <c r="K24" s="99"/>
      <c r="L24" s="57">
        <v>4.5</v>
      </c>
      <c r="M24" s="57" t="s">
        <v>41</v>
      </c>
      <c r="N24" s="200"/>
      <c r="O24" s="100" t="s">
        <v>292</v>
      </c>
      <c r="P24" s="202"/>
      <c r="Q24" s="203"/>
      <c r="R24" s="204"/>
      <c r="S24" s="205"/>
      <c r="T24" s="185"/>
      <c r="U24" s="237"/>
      <c r="V24" s="66"/>
      <c r="W24" s="240"/>
      <c r="X24" s="240"/>
      <c r="Y24" s="240"/>
      <c r="Z24" s="240"/>
      <c r="AA24" s="240"/>
      <c r="AB24" s="103"/>
    </row>
    <row r="25" spans="1:28" ht="25.05" customHeight="1" thickBot="1" x14ac:dyDescent="0.25">
      <c r="A25" s="57">
        <v>4.75</v>
      </c>
      <c r="B25" s="57" t="s">
        <v>40</v>
      </c>
      <c r="C25" s="201"/>
      <c r="D25" s="102" t="s">
        <v>34</v>
      </c>
      <c r="E25" s="214"/>
      <c r="F25" s="215"/>
      <c r="G25" s="216"/>
      <c r="H25" s="217"/>
      <c r="I25" s="186"/>
      <c r="J25" s="238"/>
      <c r="K25" s="99"/>
      <c r="L25" s="57">
        <v>4.75</v>
      </c>
      <c r="M25" s="57" t="s">
        <v>41</v>
      </c>
      <c r="N25" s="201"/>
      <c r="O25" s="102" t="s">
        <v>34</v>
      </c>
      <c r="P25" s="214"/>
      <c r="Q25" s="215"/>
      <c r="R25" s="216"/>
      <c r="S25" s="217"/>
      <c r="T25" s="186"/>
      <c r="U25" s="238"/>
      <c r="V25" s="66"/>
      <c r="W25" s="240"/>
      <c r="X25" s="240"/>
      <c r="Y25" s="240"/>
      <c r="Z25" s="240"/>
      <c r="AA25" s="240"/>
      <c r="AB25" s="103"/>
    </row>
    <row r="26" spans="1:28" ht="17.55" customHeight="1" x14ac:dyDescent="0.2">
      <c r="A26" s="57">
        <v>5</v>
      </c>
      <c r="B26" s="57" t="s">
        <v>40</v>
      </c>
      <c r="C26" s="199">
        <v>5</v>
      </c>
      <c r="D26" s="98" t="s">
        <v>292</v>
      </c>
      <c r="E26" s="202"/>
      <c r="F26" s="203"/>
      <c r="G26" s="204"/>
      <c r="H26" s="205"/>
      <c r="I26" s="182"/>
      <c r="J26" s="236"/>
      <c r="K26" s="99"/>
      <c r="L26" s="57">
        <v>5</v>
      </c>
      <c r="M26" s="57" t="s">
        <v>41</v>
      </c>
      <c r="N26" s="199">
        <v>5</v>
      </c>
      <c r="O26" s="98" t="s">
        <v>292</v>
      </c>
      <c r="P26" s="202"/>
      <c r="Q26" s="203"/>
      <c r="R26" s="204"/>
      <c r="S26" s="205"/>
      <c r="T26" s="182"/>
      <c r="U26" s="236"/>
      <c r="V26" s="66"/>
      <c r="W26" s="240"/>
      <c r="X26" s="240"/>
      <c r="Y26" s="240"/>
      <c r="Z26" s="240"/>
      <c r="AA26" s="240"/>
      <c r="AB26" s="103"/>
    </row>
    <row r="27" spans="1:28" ht="25.05" customHeight="1" thickBot="1" x14ac:dyDescent="0.25">
      <c r="A27" s="57">
        <v>5.25</v>
      </c>
      <c r="B27" s="57" t="s">
        <v>40</v>
      </c>
      <c r="C27" s="200"/>
      <c r="D27" s="101" t="s">
        <v>34</v>
      </c>
      <c r="E27" s="206"/>
      <c r="F27" s="207"/>
      <c r="G27" s="208"/>
      <c r="H27" s="209"/>
      <c r="I27" s="183"/>
      <c r="J27" s="237"/>
      <c r="K27" s="99"/>
      <c r="L27" s="57">
        <v>5.25</v>
      </c>
      <c r="M27" s="57" t="s">
        <v>41</v>
      </c>
      <c r="N27" s="200"/>
      <c r="O27" s="101" t="s">
        <v>34</v>
      </c>
      <c r="P27" s="214"/>
      <c r="Q27" s="215"/>
      <c r="R27" s="216"/>
      <c r="S27" s="217"/>
      <c r="T27" s="183"/>
      <c r="U27" s="237"/>
      <c r="V27" s="66"/>
      <c r="W27" s="240"/>
      <c r="X27" s="240"/>
      <c r="Y27" s="240"/>
      <c r="Z27" s="240"/>
      <c r="AA27" s="240"/>
      <c r="AB27" s="103"/>
    </row>
    <row r="28" spans="1:28" ht="17.55" customHeight="1" x14ac:dyDescent="0.2">
      <c r="A28" s="57">
        <v>5.5</v>
      </c>
      <c r="B28" s="57" t="s">
        <v>40</v>
      </c>
      <c r="C28" s="200"/>
      <c r="D28" s="100" t="s">
        <v>292</v>
      </c>
      <c r="E28" s="210"/>
      <c r="F28" s="211"/>
      <c r="G28" s="212"/>
      <c r="H28" s="213"/>
      <c r="I28" s="185"/>
      <c r="J28" s="237"/>
      <c r="K28" s="99"/>
      <c r="L28" s="57">
        <v>5.5</v>
      </c>
      <c r="M28" s="57" t="s">
        <v>41</v>
      </c>
      <c r="N28" s="200"/>
      <c r="O28" s="100" t="s">
        <v>292</v>
      </c>
      <c r="P28" s="202"/>
      <c r="Q28" s="203"/>
      <c r="R28" s="204"/>
      <c r="S28" s="205"/>
      <c r="T28" s="185"/>
      <c r="U28" s="237"/>
      <c r="V28" s="66"/>
      <c r="W28" s="240"/>
      <c r="X28" s="240"/>
      <c r="Y28" s="240"/>
      <c r="Z28" s="240"/>
      <c r="AA28" s="240"/>
      <c r="AB28" s="103"/>
    </row>
    <row r="29" spans="1:28" ht="25.05" customHeight="1" thickBot="1" x14ac:dyDescent="0.25">
      <c r="A29" s="57">
        <v>5.75</v>
      </c>
      <c r="B29" s="57" t="s">
        <v>40</v>
      </c>
      <c r="C29" s="201"/>
      <c r="D29" s="102" t="s">
        <v>34</v>
      </c>
      <c r="E29" s="214"/>
      <c r="F29" s="215"/>
      <c r="G29" s="216"/>
      <c r="H29" s="217"/>
      <c r="I29" s="186"/>
      <c r="J29" s="238"/>
      <c r="K29" s="99"/>
      <c r="L29" s="57">
        <v>5.75</v>
      </c>
      <c r="M29" s="57" t="s">
        <v>41</v>
      </c>
      <c r="N29" s="201"/>
      <c r="O29" s="102" t="s">
        <v>34</v>
      </c>
      <c r="P29" s="214"/>
      <c r="Q29" s="215"/>
      <c r="R29" s="216"/>
      <c r="S29" s="217"/>
      <c r="T29" s="186"/>
      <c r="U29" s="238"/>
      <c r="V29" s="66"/>
      <c r="W29" s="240"/>
      <c r="X29" s="240"/>
      <c r="Y29" s="240"/>
      <c r="Z29" s="240"/>
      <c r="AA29" s="240"/>
      <c r="AB29" s="103"/>
    </row>
    <row r="30" spans="1:28" ht="17.55" customHeight="1" x14ac:dyDescent="0.2">
      <c r="A30" s="57">
        <v>6</v>
      </c>
      <c r="B30" s="57" t="s">
        <v>40</v>
      </c>
      <c r="C30" s="199">
        <v>6</v>
      </c>
      <c r="D30" s="98" t="s">
        <v>292</v>
      </c>
      <c r="E30" s="202"/>
      <c r="F30" s="203"/>
      <c r="G30" s="204"/>
      <c r="H30" s="205"/>
      <c r="I30" s="182"/>
      <c r="J30" s="236"/>
      <c r="K30" s="99"/>
      <c r="L30" s="57">
        <v>6</v>
      </c>
      <c r="M30" s="57" t="s">
        <v>41</v>
      </c>
      <c r="N30" s="199">
        <v>6</v>
      </c>
      <c r="O30" s="98" t="s">
        <v>292</v>
      </c>
      <c r="P30" s="202"/>
      <c r="Q30" s="203"/>
      <c r="R30" s="204"/>
      <c r="S30" s="205"/>
      <c r="T30" s="182"/>
      <c r="U30" s="236"/>
      <c r="V30" s="66"/>
      <c r="W30" s="240"/>
      <c r="X30" s="240"/>
      <c r="Y30" s="240"/>
      <c r="Z30" s="240"/>
      <c r="AA30" s="240"/>
      <c r="AB30" s="103"/>
    </row>
    <row r="31" spans="1:28" ht="25.05" customHeight="1" thickBot="1" x14ac:dyDescent="0.25">
      <c r="A31" s="57">
        <v>6.25</v>
      </c>
      <c r="B31" s="57" t="s">
        <v>40</v>
      </c>
      <c r="C31" s="200"/>
      <c r="D31" s="101" t="s">
        <v>34</v>
      </c>
      <c r="E31" s="206"/>
      <c r="F31" s="207"/>
      <c r="G31" s="208"/>
      <c r="H31" s="209"/>
      <c r="I31" s="183"/>
      <c r="J31" s="237"/>
      <c r="K31" s="99"/>
      <c r="L31" s="57">
        <v>6.25</v>
      </c>
      <c r="M31" s="57" t="s">
        <v>41</v>
      </c>
      <c r="N31" s="200"/>
      <c r="O31" s="101" t="s">
        <v>34</v>
      </c>
      <c r="P31" s="214"/>
      <c r="Q31" s="215"/>
      <c r="R31" s="216"/>
      <c r="S31" s="217"/>
      <c r="T31" s="183"/>
      <c r="U31" s="237"/>
      <c r="V31" s="66"/>
      <c r="W31" s="240"/>
      <c r="X31" s="240"/>
      <c r="Y31" s="240"/>
      <c r="Z31" s="240"/>
      <c r="AA31" s="240"/>
      <c r="AB31" s="61"/>
    </row>
    <row r="32" spans="1:28" ht="17.55" customHeight="1" x14ac:dyDescent="0.2">
      <c r="A32" s="57">
        <v>6.5</v>
      </c>
      <c r="B32" s="57" t="s">
        <v>40</v>
      </c>
      <c r="C32" s="200"/>
      <c r="D32" s="100" t="s">
        <v>292</v>
      </c>
      <c r="E32" s="210"/>
      <c r="F32" s="211"/>
      <c r="G32" s="212"/>
      <c r="H32" s="213"/>
      <c r="I32" s="185"/>
      <c r="J32" s="237"/>
      <c r="K32" s="99"/>
      <c r="L32" s="57">
        <v>6.5</v>
      </c>
      <c r="M32" s="57" t="s">
        <v>41</v>
      </c>
      <c r="N32" s="200"/>
      <c r="O32" s="100" t="s">
        <v>292</v>
      </c>
      <c r="P32" s="202"/>
      <c r="Q32" s="203"/>
      <c r="R32" s="204"/>
      <c r="S32" s="205"/>
      <c r="T32" s="185"/>
      <c r="U32" s="237"/>
      <c r="V32" s="66"/>
      <c r="W32" s="240"/>
      <c r="X32" s="240"/>
      <c r="Y32" s="240"/>
      <c r="Z32" s="240"/>
      <c r="AA32" s="240"/>
      <c r="AB32" s="61"/>
    </row>
    <row r="33" spans="1:28" ht="25.05" customHeight="1" thickBot="1" x14ac:dyDescent="0.25">
      <c r="A33" s="57">
        <v>6.75</v>
      </c>
      <c r="B33" s="57" t="s">
        <v>40</v>
      </c>
      <c r="C33" s="201"/>
      <c r="D33" s="102" t="s">
        <v>34</v>
      </c>
      <c r="E33" s="214"/>
      <c r="F33" s="215"/>
      <c r="G33" s="216"/>
      <c r="H33" s="217"/>
      <c r="I33" s="186"/>
      <c r="J33" s="238"/>
      <c r="K33" s="99"/>
      <c r="L33" s="57">
        <v>6.75</v>
      </c>
      <c r="M33" s="57" t="s">
        <v>41</v>
      </c>
      <c r="N33" s="201"/>
      <c r="O33" s="102" t="s">
        <v>34</v>
      </c>
      <c r="P33" s="214"/>
      <c r="Q33" s="215"/>
      <c r="R33" s="216"/>
      <c r="S33" s="217"/>
      <c r="T33" s="186"/>
      <c r="U33" s="238"/>
      <c r="V33" s="66"/>
      <c r="W33" s="240"/>
      <c r="X33" s="240"/>
      <c r="Y33" s="240"/>
      <c r="Z33" s="240"/>
      <c r="AA33" s="240"/>
      <c r="AB33" s="61"/>
    </row>
    <row r="34" spans="1:28" ht="17.55" customHeight="1" x14ac:dyDescent="0.2">
      <c r="A34" s="57">
        <v>7</v>
      </c>
      <c r="B34" s="57" t="s">
        <v>40</v>
      </c>
      <c r="C34" s="199">
        <v>7</v>
      </c>
      <c r="D34" s="98" t="s">
        <v>292</v>
      </c>
      <c r="E34" s="202"/>
      <c r="F34" s="203"/>
      <c r="G34" s="204"/>
      <c r="H34" s="205"/>
      <c r="I34" s="182"/>
      <c r="J34" s="236"/>
      <c r="K34" s="99"/>
      <c r="L34" s="57">
        <v>7</v>
      </c>
      <c r="M34" s="57" t="s">
        <v>41</v>
      </c>
      <c r="N34" s="199">
        <v>7</v>
      </c>
      <c r="O34" s="98" t="s">
        <v>292</v>
      </c>
      <c r="P34" s="202"/>
      <c r="Q34" s="203"/>
      <c r="R34" s="204"/>
      <c r="S34" s="205"/>
      <c r="T34" s="182"/>
      <c r="U34" s="236"/>
      <c r="V34" s="66"/>
      <c r="W34" s="240"/>
      <c r="X34" s="240"/>
      <c r="Y34" s="240"/>
      <c r="Z34" s="240"/>
      <c r="AA34" s="240"/>
      <c r="AB34" s="61"/>
    </row>
    <row r="35" spans="1:28" ht="25.05" customHeight="1" thickBot="1" x14ac:dyDescent="0.25">
      <c r="A35" s="57">
        <v>7.25</v>
      </c>
      <c r="B35" s="57" t="s">
        <v>40</v>
      </c>
      <c r="C35" s="200"/>
      <c r="D35" s="101" t="s">
        <v>34</v>
      </c>
      <c r="E35" s="206"/>
      <c r="F35" s="207"/>
      <c r="G35" s="208"/>
      <c r="H35" s="209"/>
      <c r="I35" s="183"/>
      <c r="J35" s="237"/>
      <c r="K35" s="99"/>
      <c r="L35" s="57">
        <v>7.25</v>
      </c>
      <c r="M35" s="57" t="s">
        <v>41</v>
      </c>
      <c r="N35" s="200"/>
      <c r="O35" s="101" t="s">
        <v>34</v>
      </c>
      <c r="P35" s="214"/>
      <c r="Q35" s="215"/>
      <c r="R35" s="216"/>
      <c r="S35" s="217"/>
      <c r="T35" s="183"/>
      <c r="U35" s="237"/>
      <c r="V35" s="66"/>
      <c r="W35" s="240"/>
      <c r="X35" s="240"/>
      <c r="Y35" s="240"/>
      <c r="Z35" s="240"/>
      <c r="AA35" s="240"/>
      <c r="AB35" s="103"/>
    </row>
    <row r="36" spans="1:28" ht="17.55" customHeight="1" x14ac:dyDescent="0.2">
      <c r="A36" s="57">
        <v>7.5</v>
      </c>
      <c r="B36" s="57" t="s">
        <v>40</v>
      </c>
      <c r="C36" s="200"/>
      <c r="D36" s="100" t="s">
        <v>292</v>
      </c>
      <c r="E36" s="210"/>
      <c r="F36" s="211"/>
      <c r="G36" s="212"/>
      <c r="H36" s="213"/>
      <c r="I36" s="185"/>
      <c r="J36" s="237"/>
      <c r="K36" s="99"/>
      <c r="L36" s="57">
        <v>7.5</v>
      </c>
      <c r="M36" s="57" t="s">
        <v>41</v>
      </c>
      <c r="N36" s="200"/>
      <c r="O36" s="100" t="s">
        <v>292</v>
      </c>
      <c r="P36" s="202"/>
      <c r="Q36" s="203"/>
      <c r="R36" s="204"/>
      <c r="S36" s="205"/>
      <c r="T36" s="185"/>
      <c r="U36" s="237"/>
      <c r="V36" s="66"/>
      <c r="W36" s="240"/>
      <c r="X36" s="240"/>
      <c r="Y36" s="240"/>
      <c r="Z36" s="240"/>
      <c r="AA36" s="240"/>
      <c r="AB36" s="103"/>
    </row>
    <row r="37" spans="1:28" ht="25.05" customHeight="1" thickBot="1" x14ac:dyDescent="0.25">
      <c r="A37" s="57">
        <v>7.75</v>
      </c>
      <c r="B37" s="57" t="s">
        <v>40</v>
      </c>
      <c r="C37" s="201"/>
      <c r="D37" s="102" t="s">
        <v>34</v>
      </c>
      <c r="E37" s="214"/>
      <c r="F37" s="215"/>
      <c r="G37" s="216"/>
      <c r="H37" s="217"/>
      <c r="I37" s="186"/>
      <c r="J37" s="238"/>
      <c r="K37" s="99"/>
      <c r="L37" s="57">
        <v>7.75</v>
      </c>
      <c r="M37" s="57" t="s">
        <v>41</v>
      </c>
      <c r="N37" s="201"/>
      <c r="O37" s="102" t="s">
        <v>34</v>
      </c>
      <c r="P37" s="214"/>
      <c r="Q37" s="215"/>
      <c r="R37" s="216"/>
      <c r="S37" s="217"/>
      <c r="T37" s="186"/>
      <c r="U37" s="238"/>
      <c r="V37" s="66"/>
      <c r="W37" s="240"/>
      <c r="X37" s="240"/>
      <c r="Y37" s="240"/>
      <c r="Z37" s="240"/>
      <c r="AA37" s="240"/>
      <c r="AB37" s="103"/>
    </row>
    <row r="38" spans="1:28" ht="17.55" customHeight="1" x14ac:dyDescent="0.2">
      <c r="A38" s="57">
        <v>8</v>
      </c>
      <c r="B38" s="57" t="s">
        <v>40</v>
      </c>
      <c r="C38" s="199">
        <v>8</v>
      </c>
      <c r="D38" s="98" t="s">
        <v>292</v>
      </c>
      <c r="E38" s="202"/>
      <c r="F38" s="203"/>
      <c r="G38" s="204"/>
      <c r="H38" s="205"/>
      <c r="I38" s="182"/>
      <c r="J38" s="236"/>
      <c r="K38" s="99"/>
      <c r="L38" s="57">
        <v>8</v>
      </c>
      <c r="M38" s="57" t="s">
        <v>41</v>
      </c>
      <c r="N38" s="199">
        <v>8</v>
      </c>
      <c r="O38" s="98" t="s">
        <v>292</v>
      </c>
      <c r="P38" s="202"/>
      <c r="Q38" s="203"/>
      <c r="R38" s="204"/>
      <c r="S38" s="205"/>
      <c r="T38" s="182"/>
      <c r="U38" s="236"/>
      <c r="V38" s="66"/>
      <c r="W38" s="240"/>
      <c r="X38" s="240"/>
      <c r="Y38" s="240"/>
      <c r="Z38" s="240"/>
      <c r="AA38" s="240"/>
      <c r="AB38" s="103"/>
    </row>
    <row r="39" spans="1:28" ht="25.05" customHeight="1" thickBot="1" x14ac:dyDescent="0.25">
      <c r="A39" s="57">
        <v>8.25</v>
      </c>
      <c r="B39" s="57" t="s">
        <v>40</v>
      </c>
      <c r="C39" s="200"/>
      <c r="D39" s="101" t="s">
        <v>34</v>
      </c>
      <c r="E39" s="206"/>
      <c r="F39" s="207"/>
      <c r="G39" s="208"/>
      <c r="H39" s="209"/>
      <c r="I39" s="183"/>
      <c r="J39" s="237"/>
      <c r="K39" s="99"/>
      <c r="L39" s="57">
        <v>8.25</v>
      </c>
      <c r="M39" s="57" t="s">
        <v>41</v>
      </c>
      <c r="N39" s="200"/>
      <c r="O39" s="101" t="s">
        <v>34</v>
      </c>
      <c r="P39" s="214"/>
      <c r="Q39" s="215"/>
      <c r="R39" s="216"/>
      <c r="S39" s="217"/>
      <c r="T39" s="183"/>
      <c r="U39" s="237"/>
      <c r="V39" s="66"/>
      <c r="W39" s="240"/>
      <c r="X39" s="240"/>
      <c r="Y39" s="240"/>
      <c r="Z39" s="240"/>
      <c r="AA39" s="240"/>
      <c r="AB39" s="103"/>
    </row>
    <row r="40" spans="1:28" ht="17.55" customHeight="1" x14ac:dyDescent="0.2">
      <c r="A40" s="57">
        <v>8.5</v>
      </c>
      <c r="B40" s="57" t="s">
        <v>40</v>
      </c>
      <c r="C40" s="200"/>
      <c r="D40" s="100" t="s">
        <v>292</v>
      </c>
      <c r="E40" s="210"/>
      <c r="F40" s="211"/>
      <c r="G40" s="212"/>
      <c r="H40" s="213"/>
      <c r="I40" s="185"/>
      <c r="J40" s="237"/>
      <c r="K40" s="99"/>
      <c r="L40" s="57">
        <v>8.5</v>
      </c>
      <c r="M40" s="57" t="s">
        <v>41</v>
      </c>
      <c r="N40" s="200"/>
      <c r="O40" s="100" t="s">
        <v>292</v>
      </c>
      <c r="P40" s="202"/>
      <c r="Q40" s="203"/>
      <c r="R40" s="204"/>
      <c r="S40" s="205"/>
      <c r="T40" s="185"/>
      <c r="U40" s="237"/>
      <c r="V40" s="66"/>
      <c r="W40" s="240"/>
      <c r="X40" s="240"/>
      <c r="Y40" s="240"/>
      <c r="Z40" s="240"/>
      <c r="AA40" s="240"/>
      <c r="AB40" s="103"/>
    </row>
    <row r="41" spans="1:28" ht="25.05" customHeight="1" thickBot="1" x14ac:dyDescent="0.25">
      <c r="A41" s="57">
        <v>8.75</v>
      </c>
      <c r="B41" s="57" t="s">
        <v>40</v>
      </c>
      <c r="C41" s="201"/>
      <c r="D41" s="102" t="s">
        <v>34</v>
      </c>
      <c r="E41" s="214"/>
      <c r="F41" s="215"/>
      <c r="G41" s="216"/>
      <c r="H41" s="217"/>
      <c r="I41" s="186"/>
      <c r="J41" s="238"/>
      <c r="K41" s="99"/>
      <c r="L41" s="57">
        <v>8.75</v>
      </c>
      <c r="M41" s="57" t="s">
        <v>41</v>
      </c>
      <c r="N41" s="201"/>
      <c r="O41" s="102" t="s">
        <v>34</v>
      </c>
      <c r="P41" s="214"/>
      <c r="Q41" s="215"/>
      <c r="R41" s="216"/>
      <c r="S41" s="217"/>
      <c r="T41" s="186"/>
      <c r="U41" s="238"/>
      <c r="V41" s="66"/>
      <c r="W41" s="240"/>
      <c r="X41" s="240"/>
      <c r="Y41" s="240"/>
      <c r="Z41" s="240"/>
      <c r="AA41" s="240"/>
      <c r="AB41" s="103"/>
    </row>
    <row r="42" spans="1:28" ht="17.55" customHeight="1" x14ac:dyDescent="0.2">
      <c r="A42" s="57">
        <v>9</v>
      </c>
      <c r="B42" s="57" t="s">
        <v>40</v>
      </c>
      <c r="C42" s="199">
        <v>9</v>
      </c>
      <c r="D42" s="98" t="s">
        <v>292</v>
      </c>
      <c r="E42" s="202"/>
      <c r="F42" s="203"/>
      <c r="G42" s="204"/>
      <c r="H42" s="205"/>
      <c r="I42" s="182"/>
      <c r="J42" s="236"/>
      <c r="K42" s="99"/>
      <c r="L42" s="57">
        <v>9</v>
      </c>
      <c r="M42" s="57" t="s">
        <v>41</v>
      </c>
      <c r="N42" s="199">
        <v>9</v>
      </c>
      <c r="O42" s="98" t="s">
        <v>292</v>
      </c>
      <c r="P42" s="202"/>
      <c r="Q42" s="203"/>
      <c r="R42" s="204"/>
      <c r="S42" s="205"/>
      <c r="T42" s="182"/>
      <c r="U42" s="236"/>
      <c r="V42" s="66"/>
      <c r="AB42" s="103"/>
    </row>
    <row r="43" spans="1:28" ht="25.05" customHeight="1" thickBot="1" x14ac:dyDescent="0.25">
      <c r="A43" s="57">
        <v>9.25</v>
      </c>
      <c r="B43" s="57" t="s">
        <v>40</v>
      </c>
      <c r="C43" s="200"/>
      <c r="D43" s="101" t="s">
        <v>34</v>
      </c>
      <c r="E43" s="206"/>
      <c r="F43" s="207"/>
      <c r="G43" s="208"/>
      <c r="H43" s="209"/>
      <c r="I43" s="183"/>
      <c r="J43" s="237"/>
      <c r="K43" s="99"/>
      <c r="L43" s="57">
        <v>9.25</v>
      </c>
      <c r="M43" s="57" t="s">
        <v>41</v>
      </c>
      <c r="N43" s="200"/>
      <c r="O43" s="101" t="s">
        <v>34</v>
      </c>
      <c r="P43" s="214"/>
      <c r="Q43" s="215"/>
      <c r="R43" s="216"/>
      <c r="S43" s="217"/>
      <c r="T43" s="183"/>
      <c r="U43" s="237"/>
      <c r="V43" s="66"/>
      <c r="AB43" s="103"/>
    </row>
    <row r="44" spans="1:28" ht="17.55" customHeight="1" x14ac:dyDescent="0.2">
      <c r="A44" s="57">
        <v>9.5</v>
      </c>
      <c r="B44" s="57" t="s">
        <v>40</v>
      </c>
      <c r="C44" s="200"/>
      <c r="D44" s="100" t="s">
        <v>292</v>
      </c>
      <c r="E44" s="210"/>
      <c r="F44" s="211"/>
      <c r="G44" s="212"/>
      <c r="H44" s="213"/>
      <c r="I44" s="185"/>
      <c r="J44" s="237"/>
      <c r="K44" s="99"/>
      <c r="L44" s="57">
        <v>9.5</v>
      </c>
      <c r="M44" s="57" t="s">
        <v>41</v>
      </c>
      <c r="N44" s="200"/>
      <c r="O44" s="100" t="s">
        <v>292</v>
      </c>
      <c r="P44" s="202"/>
      <c r="Q44" s="203"/>
      <c r="R44" s="204"/>
      <c r="S44" s="205"/>
      <c r="T44" s="185"/>
      <c r="U44" s="237"/>
      <c r="V44" s="66"/>
      <c r="AB44" s="103"/>
    </row>
    <row r="45" spans="1:28" ht="25.05" customHeight="1" thickBot="1" x14ac:dyDescent="0.25">
      <c r="A45" s="57">
        <v>9.75</v>
      </c>
      <c r="B45" s="57" t="s">
        <v>40</v>
      </c>
      <c r="C45" s="201"/>
      <c r="D45" s="102" t="s">
        <v>34</v>
      </c>
      <c r="E45" s="214"/>
      <c r="F45" s="215"/>
      <c r="G45" s="216"/>
      <c r="H45" s="217"/>
      <c r="I45" s="186"/>
      <c r="J45" s="238"/>
      <c r="K45" s="99"/>
      <c r="L45" s="57">
        <v>9.75</v>
      </c>
      <c r="M45" s="57" t="s">
        <v>41</v>
      </c>
      <c r="N45" s="201"/>
      <c r="O45" s="102" t="s">
        <v>34</v>
      </c>
      <c r="P45" s="214"/>
      <c r="Q45" s="215"/>
      <c r="R45" s="216"/>
      <c r="S45" s="217"/>
      <c r="T45" s="186"/>
      <c r="U45" s="238"/>
      <c r="V45" s="66"/>
      <c r="AB45" s="103"/>
    </row>
    <row r="46" spans="1:28" ht="17.55" customHeight="1" x14ac:dyDescent="0.2">
      <c r="A46" s="57">
        <v>10</v>
      </c>
      <c r="B46" s="57" t="s">
        <v>40</v>
      </c>
      <c r="C46" s="199">
        <v>10</v>
      </c>
      <c r="D46" s="98" t="s">
        <v>292</v>
      </c>
      <c r="E46" s="202"/>
      <c r="F46" s="203"/>
      <c r="G46" s="204"/>
      <c r="H46" s="205"/>
      <c r="I46" s="182"/>
      <c r="J46" s="236"/>
      <c r="K46" s="99"/>
      <c r="L46" s="57">
        <v>10</v>
      </c>
      <c r="M46" s="57" t="s">
        <v>41</v>
      </c>
      <c r="N46" s="199">
        <v>10</v>
      </c>
      <c r="O46" s="98" t="s">
        <v>292</v>
      </c>
      <c r="P46" s="202"/>
      <c r="Q46" s="203"/>
      <c r="R46" s="204"/>
      <c r="S46" s="205"/>
      <c r="T46" s="182"/>
      <c r="U46" s="236"/>
      <c r="V46" s="66"/>
      <c r="AB46" s="103"/>
    </row>
    <row r="47" spans="1:28" ht="25.05" customHeight="1" thickBot="1" x14ac:dyDescent="0.25">
      <c r="A47" s="57">
        <v>10.25</v>
      </c>
      <c r="B47" s="57" t="s">
        <v>40</v>
      </c>
      <c r="C47" s="200"/>
      <c r="D47" s="101" t="s">
        <v>34</v>
      </c>
      <c r="E47" s="206"/>
      <c r="F47" s="207"/>
      <c r="G47" s="208"/>
      <c r="H47" s="209"/>
      <c r="I47" s="183"/>
      <c r="J47" s="237"/>
      <c r="K47" s="99"/>
      <c r="L47" s="57">
        <v>10.25</v>
      </c>
      <c r="M47" s="57" t="s">
        <v>41</v>
      </c>
      <c r="N47" s="200"/>
      <c r="O47" s="101" t="s">
        <v>34</v>
      </c>
      <c r="P47" s="214"/>
      <c r="Q47" s="215"/>
      <c r="R47" s="216"/>
      <c r="S47" s="217"/>
      <c r="T47" s="183"/>
      <c r="U47" s="237"/>
      <c r="V47" s="66"/>
      <c r="AB47" s="103"/>
    </row>
    <row r="48" spans="1:28" ht="17.55" customHeight="1" x14ac:dyDescent="0.2">
      <c r="A48" s="57">
        <v>10.5</v>
      </c>
      <c r="B48" s="57" t="s">
        <v>40</v>
      </c>
      <c r="C48" s="200"/>
      <c r="D48" s="100" t="s">
        <v>292</v>
      </c>
      <c r="E48" s="210"/>
      <c r="F48" s="211"/>
      <c r="G48" s="212"/>
      <c r="H48" s="213"/>
      <c r="I48" s="185"/>
      <c r="J48" s="237"/>
      <c r="K48" s="99"/>
      <c r="L48" s="57">
        <v>10.5</v>
      </c>
      <c r="M48" s="57" t="s">
        <v>41</v>
      </c>
      <c r="N48" s="200"/>
      <c r="O48" s="100" t="s">
        <v>292</v>
      </c>
      <c r="P48" s="202"/>
      <c r="Q48" s="203"/>
      <c r="R48" s="204"/>
      <c r="S48" s="205"/>
      <c r="T48" s="185"/>
      <c r="U48" s="237"/>
      <c r="V48" s="66"/>
      <c r="AB48" s="103"/>
    </row>
    <row r="49" spans="1:28" ht="25.05" customHeight="1" thickBot="1" x14ac:dyDescent="0.25">
      <c r="A49" s="57">
        <v>10.75</v>
      </c>
      <c r="B49" s="57" t="s">
        <v>40</v>
      </c>
      <c r="C49" s="201"/>
      <c r="D49" s="102" t="s">
        <v>34</v>
      </c>
      <c r="E49" s="214"/>
      <c r="F49" s="215"/>
      <c r="G49" s="216"/>
      <c r="H49" s="217"/>
      <c r="I49" s="186"/>
      <c r="J49" s="238"/>
      <c r="K49" s="99"/>
      <c r="L49" s="57">
        <v>10.75</v>
      </c>
      <c r="M49" s="57" t="s">
        <v>41</v>
      </c>
      <c r="N49" s="201"/>
      <c r="O49" s="102" t="s">
        <v>34</v>
      </c>
      <c r="P49" s="214"/>
      <c r="Q49" s="215"/>
      <c r="R49" s="216"/>
      <c r="S49" s="217"/>
      <c r="T49" s="186"/>
      <c r="U49" s="238"/>
      <c r="V49" s="66"/>
      <c r="AB49" s="103"/>
    </row>
    <row r="50" spans="1:28" ht="17.55" customHeight="1" x14ac:dyDescent="0.2">
      <c r="A50" s="57">
        <v>11</v>
      </c>
      <c r="B50" s="57" t="s">
        <v>40</v>
      </c>
      <c r="C50" s="199">
        <v>11</v>
      </c>
      <c r="D50" s="98" t="s">
        <v>292</v>
      </c>
      <c r="E50" s="202"/>
      <c r="F50" s="203"/>
      <c r="G50" s="204"/>
      <c r="H50" s="205"/>
      <c r="I50" s="182"/>
      <c r="J50" s="236"/>
      <c r="K50" s="99"/>
      <c r="L50" s="57">
        <v>11</v>
      </c>
      <c r="M50" s="57" t="s">
        <v>41</v>
      </c>
      <c r="N50" s="199">
        <v>11</v>
      </c>
      <c r="O50" s="98" t="s">
        <v>292</v>
      </c>
      <c r="P50" s="202"/>
      <c r="Q50" s="203"/>
      <c r="R50" s="204"/>
      <c r="S50" s="205"/>
      <c r="T50" s="182"/>
      <c r="U50" s="236"/>
      <c r="V50" s="66"/>
      <c r="AB50" s="103"/>
    </row>
    <row r="51" spans="1:28" ht="25.05" customHeight="1" thickBot="1" x14ac:dyDescent="0.25">
      <c r="A51" s="57">
        <v>11.25</v>
      </c>
      <c r="B51" s="57" t="s">
        <v>40</v>
      </c>
      <c r="C51" s="200"/>
      <c r="D51" s="101" t="s">
        <v>34</v>
      </c>
      <c r="E51" s="206"/>
      <c r="F51" s="207"/>
      <c r="G51" s="208"/>
      <c r="H51" s="209"/>
      <c r="I51" s="183"/>
      <c r="J51" s="237"/>
      <c r="K51" s="99"/>
      <c r="L51" s="57">
        <v>11.25</v>
      </c>
      <c r="M51" s="57" t="s">
        <v>41</v>
      </c>
      <c r="N51" s="200"/>
      <c r="O51" s="101" t="s">
        <v>34</v>
      </c>
      <c r="P51" s="214"/>
      <c r="Q51" s="215"/>
      <c r="R51" s="216"/>
      <c r="S51" s="217"/>
      <c r="T51" s="183"/>
      <c r="U51" s="237"/>
      <c r="V51" s="66"/>
      <c r="AB51" s="103"/>
    </row>
    <row r="52" spans="1:28" ht="17.55" customHeight="1" x14ac:dyDescent="0.2">
      <c r="A52" s="57">
        <v>11.5</v>
      </c>
      <c r="B52" s="57" t="s">
        <v>40</v>
      </c>
      <c r="C52" s="200"/>
      <c r="D52" s="100" t="s">
        <v>292</v>
      </c>
      <c r="E52" s="210"/>
      <c r="F52" s="211"/>
      <c r="G52" s="212"/>
      <c r="H52" s="213"/>
      <c r="I52" s="185"/>
      <c r="J52" s="237"/>
      <c r="K52" s="99"/>
      <c r="L52" s="57">
        <v>11.5</v>
      </c>
      <c r="M52" s="57" t="s">
        <v>41</v>
      </c>
      <c r="N52" s="200"/>
      <c r="O52" s="100" t="s">
        <v>292</v>
      </c>
      <c r="P52" s="202"/>
      <c r="Q52" s="203"/>
      <c r="R52" s="204"/>
      <c r="S52" s="205"/>
      <c r="T52" s="185"/>
      <c r="U52" s="237"/>
      <c r="V52" s="66"/>
      <c r="AB52" s="103"/>
    </row>
    <row r="53" spans="1:28" ht="25.05" customHeight="1" thickBot="1" x14ac:dyDescent="0.25">
      <c r="A53" s="57">
        <v>11.75</v>
      </c>
      <c r="B53" s="57" t="s">
        <v>40</v>
      </c>
      <c r="C53" s="201"/>
      <c r="D53" s="102" t="s">
        <v>34</v>
      </c>
      <c r="E53" s="214"/>
      <c r="F53" s="215"/>
      <c r="G53" s="216"/>
      <c r="H53" s="217"/>
      <c r="I53" s="186"/>
      <c r="J53" s="238"/>
      <c r="K53" s="99"/>
      <c r="L53" s="57">
        <v>11.75</v>
      </c>
      <c r="M53" s="57" t="s">
        <v>41</v>
      </c>
      <c r="N53" s="201"/>
      <c r="O53" s="102" t="s">
        <v>34</v>
      </c>
      <c r="P53" s="214"/>
      <c r="Q53" s="215"/>
      <c r="R53" s="216"/>
      <c r="S53" s="217"/>
      <c r="T53" s="186"/>
      <c r="U53" s="238"/>
      <c r="V53" s="66"/>
      <c r="AB53" s="103"/>
    </row>
    <row r="54" spans="1:28" ht="17.55" customHeight="1" x14ac:dyDescent="0.2">
      <c r="A54" s="57">
        <v>12</v>
      </c>
      <c r="B54" s="57" t="s">
        <v>40</v>
      </c>
      <c r="C54" s="199">
        <v>12</v>
      </c>
      <c r="D54" s="98" t="s">
        <v>292</v>
      </c>
      <c r="E54" s="202"/>
      <c r="F54" s="203"/>
      <c r="G54" s="204"/>
      <c r="H54" s="205"/>
      <c r="I54" s="182"/>
      <c r="J54" s="236"/>
      <c r="K54" s="99"/>
      <c r="L54" s="57">
        <v>12</v>
      </c>
      <c r="M54" s="57" t="s">
        <v>41</v>
      </c>
      <c r="N54" s="199">
        <v>12</v>
      </c>
      <c r="O54" s="98" t="s">
        <v>292</v>
      </c>
      <c r="P54" s="202"/>
      <c r="Q54" s="203"/>
      <c r="R54" s="204"/>
      <c r="S54" s="205"/>
      <c r="T54" s="182"/>
      <c r="U54" s="236"/>
      <c r="V54" s="66"/>
      <c r="AB54" s="103"/>
    </row>
    <row r="55" spans="1:28" ht="25.05" customHeight="1" thickBot="1" x14ac:dyDescent="0.25">
      <c r="A55" s="57">
        <v>12.25</v>
      </c>
      <c r="B55" s="57" t="s">
        <v>40</v>
      </c>
      <c r="C55" s="200"/>
      <c r="D55" s="101" t="s">
        <v>34</v>
      </c>
      <c r="E55" s="206"/>
      <c r="F55" s="207"/>
      <c r="G55" s="208"/>
      <c r="H55" s="209"/>
      <c r="I55" s="183"/>
      <c r="J55" s="237"/>
      <c r="K55" s="99"/>
      <c r="L55" s="57">
        <v>12.25</v>
      </c>
      <c r="M55" s="57" t="s">
        <v>41</v>
      </c>
      <c r="N55" s="200"/>
      <c r="O55" s="101" t="s">
        <v>34</v>
      </c>
      <c r="P55" s="214"/>
      <c r="Q55" s="215"/>
      <c r="R55" s="216"/>
      <c r="S55" s="217"/>
      <c r="T55" s="183"/>
      <c r="U55" s="237"/>
      <c r="V55" s="66"/>
      <c r="AB55" s="61"/>
    </row>
    <row r="56" spans="1:28" ht="17.55" customHeight="1" x14ac:dyDescent="0.2">
      <c r="A56" s="57">
        <v>12.5</v>
      </c>
      <c r="B56" s="57" t="s">
        <v>40</v>
      </c>
      <c r="C56" s="200"/>
      <c r="D56" s="100" t="s">
        <v>292</v>
      </c>
      <c r="E56" s="210"/>
      <c r="F56" s="211"/>
      <c r="G56" s="212"/>
      <c r="H56" s="213"/>
      <c r="I56" s="185"/>
      <c r="J56" s="237"/>
      <c r="K56" s="99"/>
      <c r="L56" s="57">
        <v>12.5</v>
      </c>
      <c r="M56" s="57" t="s">
        <v>41</v>
      </c>
      <c r="N56" s="200"/>
      <c r="O56" s="100" t="s">
        <v>292</v>
      </c>
      <c r="P56" s="202"/>
      <c r="Q56" s="203"/>
      <c r="R56" s="204"/>
      <c r="S56" s="205"/>
      <c r="T56" s="185"/>
      <c r="U56" s="237"/>
      <c r="V56" s="66"/>
      <c r="AB56" s="61"/>
    </row>
    <row r="57" spans="1:28" ht="25.05" customHeight="1" thickBot="1" x14ac:dyDescent="0.25">
      <c r="A57" s="57">
        <v>12.75</v>
      </c>
      <c r="B57" s="57" t="s">
        <v>40</v>
      </c>
      <c r="C57" s="201"/>
      <c r="D57" s="102" t="s">
        <v>34</v>
      </c>
      <c r="E57" s="214"/>
      <c r="F57" s="215"/>
      <c r="G57" s="216"/>
      <c r="H57" s="217"/>
      <c r="I57" s="186"/>
      <c r="J57" s="238"/>
      <c r="K57" s="99"/>
      <c r="L57" s="57">
        <v>12.75</v>
      </c>
      <c r="M57" s="57" t="s">
        <v>41</v>
      </c>
      <c r="N57" s="201"/>
      <c r="O57" s="102" t="s">
        <v>34</v>
      </c>
      <c r="P57" s="214"/>
      <c r="Q57" s="215"/>
      <c r="R57" s="216"/>
      <c r="S57" s="217"/>
      <c r="T57" s="186"/>
      <c r="U57" s="238"/>
      <c r="V57" s="66"/>
      <c r="AB57" s="61"/>
    </row>
    <row r="58" spans="1:28" ht="17.55" customHeight="1" x14ac:dyDescent="0.2">
      <c r="A58" s="57">
        <v>13</v>
      </c>
      <c r="B58" s="57" t="s">
        <v>40</v>
      </c>
      <c r="C58" s="199">
        <v>13</v>
      </c>
      <c r="D58" s="98" t="s">
        <v>292</v>
      </c>
      <c r="E58" s="202"/>
      <c r="F58" s="203"/>
      <c r="G58" s="204"/>
      <c r="H58" s="205"/>
      <c r="I58" s="182"/>
      <c r="J58" s="236"/>
      <c r="K58" s="99"/>
      <c r="L58" s="57">
        <v>13</v>
      </c>
      <c r="M58" s="57" t="s">
        <v>41</v>
      </c>
      <c r="N58" s="199">
        <v>13</v>
      </c>
      <c r="O58" s="98" t="s">
        <v>292</v>
      </c>
      <c r="P58" s="202"/>
      <c r="Q58" s="203"/>
      <c r="R58" s="204"/>
      <c r="S58" s="205"/>
      <c r="T58" s="182"/>
      <c r="U58" s="236"/>
      <c r="V58" s="66"/>
      <c r="AB58" s="61"/>
    </row>
    <row r="59" spans="1:28" ht="25.05" customHeight="1" thickBot="1" x14ac:dyDescent="0.25">
      <c r="A59" s="57">
        <v>13.25</v>
      </c>
      <c r="B59" s="57" t="s">
        <v>40</v>
      </c>
      <c r="C59" s="200"/>
      <c r="D59" s="101" t="s">
        <v>34</v>
      </c>
      <c r="E59" s="206"/>
      <c r="F59" s="207"/>
      <c r="G59" s="208"/>
      <c r="H59" s="209"/>
      <c r="I59" s="183"/>
      <c r="J59" s="237"/>
      <c r="K59" s="99"/>
      <c r="L59" s="57">
        <v>13.25</v>
      </c>
      <c r="M59" s="57" t="s">
        <v>41</v>
      </c>
      <c r="N59" s="200"/>
      <c r="O59" s="101" t="s">
        <v>34</v>
      </c>
      <c r="P59" s="214"/>
      <c r="Q59" s="215"/>
      <c r="R59" s="216"/>
      <c r="S59" s="217"/>
      <c r="T59" s="183"/>
      <c r="U59" s="237"/>
      <c r="V59" s="66"/>
      <c r="AB59" s="103"/>
    </row>
    <row r="60" spans="1:28" ht="17.55" customHeight="1" x14ac:dyDescent="0.2">
      <c r="A60" s="57">
        <v>13.5</v>
      </c>
      <c r="B60" s="57" t="s">
        <v>40</v>
      </c>
      <c r="C60" s="200"/>
      <c r="D60" s="100" t="s">
        <v>292</v>
      </c>
      <c r="E60" s="210"/>
      <c r="F60" s="211"/>
      <c r="G60" s="212"/>
      <c r="H60" s="213"/>
      <c r="I60" s="185"/>
      <c r="J60" s="237"/>
      <c r="K60" s="99"/>
      <c r="L60" s="57">
        <v>13.5</v>
      </c>
      <c r="M60" s="57" t="s">
        <v>41</v>
      </c>
      <c r="N60" s="200"/>
      <c r="O60" s="100" t="s">
        <v>292</v>
      </c>
      <c r="P60" s="202"/>
      <c r="Q60" s="203"/>
      <c r="R60" s="204"/>
      <c r="S60" s="205"/>
      <c r="T60" s="185"/>
      <c r="U60" s="237"/>
      <c r="V60" s="66"/>
      <c r="AB60" s="103"/>
    </row>
    <row r="61" spans="1:28" ht="25.05" customHeight="1" thickBot="1" x14ac:dyDescent="0.25">
      <c r="A61" s="57">
        <v>13.75</v>
      </c>
      <c r="B61" s="57" t="s">
        <v>40</v>
      </c>
      <c r="C61" s="201"/>
      <c r="D61" s="102" t="s">
        <v>34</v>
      </c>
      <c r="E61" s="214"/>
      <c r="F61" s="215"/>
      <c r="G61" s="216"/>
      <c r="H61" s="217"/>
      <c r="I61" s="186"/>
      <c r="J61" s="238"/>
      <c r="K61" s="99"/>
      <c r="L61" s="57">
        <v>13.75</v>
      </c>
      <c r="M61" s="57" t="s">
        <v>41</v>
      </c>
      <c r="N61" s="201"/>
      <c r="O61" s="102" t="s">
        <v>34</v>
      </c>
      <c r="P61" s="214"/>
      <c r="Q61" s="215"/>
      <c r="R61" s="216"/>
      <c r="S61" s="217"/>
      <c r="T61" s="186"/>
      <c r="U61" s="238"/>
      <c r="V61" s="66"/>
      <c r="AB61" s="103"/>
    </row>
    <row r="62" spans="1:28" ht="17.55" customHeight="1" x14ac:dyDescent="0.2">
      <c r="A62" s="57">
        <v>14</v>
      </c>
      <c r="B62" s="57" t="s">
        <v>40</v>
      </c>
      <c r="C62" s="199">
        <v>14</v>
      </c>
      <c r="D62" s="98" t="s">
        <v>292</v>
      </c>
      <c r="E62" s="202"/>
      <c r="F62" s="203"/>
      <c r="G62" s="204"/>
      <c r="H62" s="205"/>
      <c r="I62" s="182"/>
      <c r="J62" s="236"/>
      <c r="K62" s="99"/>
      <c r="L62" s="57">
        <v>14</v>
      </c>
      <c r="M62" s="57" t="s">
        <v>41</v>
      </c>
      <c r="N62" s="199">
        <v>14</v>
      </c>
      <c r="O62" s="98" t="s">
        <v>292</v>
      </c>
      <c r="P62" s="202"/>
      <c r="Q62" s="203"/>
      <c r="R62" s="204"/>
      <c r="S62" s="205"/>
      <c r="T62" s="182"/>
      <c r="U62" s="236"/>
      <c r="V62" s="66"/>
      <c r="AB62" s="103"/>
    </row>
    <row r="63" spans="1:28" ht="25.05" customHeight="1" thickBot="1" x14ac:dyDescent="0.25">
      <c r="A63" s="57">
        <v>14.25</v>
      </c>
      <c r="B63" s="57" t="s">
        <v>40</v>
      </c>
      <c r="C63" s="200"/>
      <c r="D63" s="101" t="s">
        <v>34</v>
      </c>
      <c r="E63" s="206"/>
      <c r="F63" s="207"/>
      <c r="G63" s="208"/>
      <c r="H63" s="209"/>
      <c r="I63" s="183"/>
      <c r="J63" s="237"/>
      <c r="K63" s="99"/>
      <c r="L63" s="57">
        <v>14.25</v>
      </c>
      <c r="M63" s="57" t="s">
        <v>41</v>
      </c>
      <c r="N63" s="200"/>
      <c r="O63" s="101" t="s">
        <v>34</v>
      </c>
      <c r="P63" s="214"/>
      <c r="Q63" s="215"/>
      <c r="R63" s="216"/>
      <c r="S63" s="217"/>
      <c r="T63" s="183"/>
      <c r="U63" s="237"/>
      <c r="V63" s="66"/>
      <c r="AB63" s="103"/>
    </row>
    <row r="64" spans="1:28" ht="17.55" customHeight="1" x14ac:dyDescent="0.2">
      <c r="A64" s="57">
        <v>14.5</v>
      </c>
      <c r="B64" s="57" t="s">
        <v>40</v>
      </c>
      <c r="C64" s="200"/>
      <c r="D64" s="100" t="s">
        <v>292</v>
      </c>
      <c r="E64" s="210"/>
      <c r="F64" s="211"/>
      <c r="G64" s="212"/>
      <c r="H64" s="213"/>
      <c r="I64" s="185"/>
      <c r="J64" s="237"/>
      <c r="K64" s="99"/>
      <c r="L64" s="57">
        <v>14.5</v>
      </c>
      <c r="M64" s="57" t="s">
        <v>41</v>
      </c>
      <c r="N64" s="200"/>
      <c r="O64" s="100" t="s">
        <v>292</v>
      </c>
      <c r="P64" s="202"/>
      <c r="Q64" s="203"/>
      <c r="R64" s="204"/>
      <c r="S64" s="205"/>
      <c r="T64" s="185"/>
      <c r="U64" s="237"/>
      <c r="V64" s="66"/>
      <c r="AB64" s="103"/>
    </row>
    <row r="65" spans="1:28" ht="25.05" customHeight="1" thickBot="1" x14ac:dyDescent="0.25">
      <c r="A65" s="57">
        <v>14.75</v>
      </c>
      <c r="B65" s="57" t="s">
        <v>40</v>
      </c>
      <c r="C65" s="201"/>
      <c r="D65" s="102" t="s">
        <v>34</v>
      </c>
      <c r="E65" s="214"/>
      <c r="F65" s="215"/>
      <c r="G65" s="216"/>
      <c r="H65" s="217"/>
      <c r="I65" s="186"/>
      <c r="J65" s="238"/>
      <c r="K65" s="99"/>
      <c r="L65" s="57">
        <v>14.75</v>
      </c>
      <c r="M65" s="57" t="s">
        <v>41</v>
      </c>
      <c r="N65" s="201"/>
      <c r="O65" s="102" t="s">
        <v>34</v>
      </c>
      <c r="P65" s="214"/>
      <c r="Q65" s="215"/>
      <c r="R65" s="216"/>
      <c r="S65" s="217"/>
      <c r="T65" s="186"/>
      <c r="U65" s="238"/>
      <c r="V65" s="66"/>
      <c r="AB65" s="103"/>
    </row>
    <row r="66" spans="1:28" ht="17.55" customHeight="1" x14ac:dyDescent="0.2">
      <c r="A66" s="57">
        <v>15</v>
      </c>
      <c r="B66" s="57" t="s">
        <v>40</v>
      </c>
      <c r="C66" s="199">
        <v>15</v>
      </c>
      <c r="D66" s="98" t="s">
        <v>292</v>
      </c>
      <c r="E66" s="202"/>
      <c r="F66" s="203"/>
      <c r="G66" s="204"/>
      <c r="H66" s="205"/>
      <c r="I66" s="182"/>
      <c r="J66" s="236"/>
      <c r="K66" s="99"/>
      <c r="L66" s="57">
        <v>15</v>
      </c>
      <c r="M66" s="57" t="s">
        <v>41</v>
      </c>
      <c r="N66" s="199">
        <v>15</v>
      </c>
      <c r="O66" s="98" t="s">
        <v>292</v>
      </c>
      <c r="P66" s="202"/>
      <c r="Q66" s="203"/>
      <c r="R66" s="204"/>
      <c r="S66" s="205"/>
      <c r="T66" s="182"/>
      <c r="U66" s="236"/>
      <c r="V66" s="66"/>
      <c r="AB66" s="103"/>
    </row>
    <row r="67" spans="1:28" ht="25.05" customHeight="1" thickBot="1" x14ac:dyDescent="0.25">
      <c r="A67" s="57">
        <v>15.25</v>
      </c>
      <c r="B67" s="57" t="s">
        <v>40</v>
      </c>
      <c r="C67" s="200"/>
      <c r="D67" s="101" t="s">
        <v>34</v>
      </c>
      <c r="E67" s="206"/>
      <c r="F67" s="207"/>
      <c r="G67" s="208"/>
      <c r="H67" s="209"/>
      <c r="I67" s="183"/>
      <c r="J67" s="237"/>
      <c r="K67" s="99"/>
      <c r="L67" s="57">
        <v>15.25</v>
      </c>
      <c r="M67" s="57" t="s">
        <v>41</v>
      </c>
      <c r="N67" s="200"/>
      <c r="O67" s="101" t="s">
        <v>34</v>
      </c>
      <c r="P67" s="214"/>
      <c r="Q67" s="215"/>
      <c r="R67" s="216"/>
      <c r="S67" s="217"/>
      <c r="T67" s="183"/>
      <c r="U67" s="237"/>
      <c r="V67" s="66"/>
      <c r="AB67" s="103"/>
    </row>
    <row r="68" spans="1:28" ht="17.55" customHeight="1" x14ac:dyDescent="0.2">
      <c r="A68" s="57">
        <v>15.5</v>
      </c>
      <c r="B68" s="57" t="s">
        <v>40</v>
      </c>
      <c r="C68" s="200"/>
      <c r="D68" s="100" t="s">
        <v>292</v>
      </c>
      <c r="E68" s="210"/>
      <c r="F68" s="211"/>
      <c r="G68" s="212"/>
      <c r="H68" s="213"/>
      <c r="I68" s="185"/>
      <c r="J68" s="237"/>
      <c r="K68" s="99"/>
      <c r="L68" s="57">
        <v>15.5</v>
      </c>
      <c r="M68" s="57" t="s">
        <v>41</v>
      </c>
      <c r="N68" s="200"/>
      <c r="O68" s="100" t="s">
        <v>292</v>
      </c>
      <c r="P68" s="202"/>
      <c r="Q68" s="203"/>
      <c r="R68" s="204"/>
      <c r="S68" s="205"/>
      <c r="T68" s="185"/>
      <c r="U68" s="237"/>
      <c r="V68" s="66"/>
      <c r="AB68" s="103"/>
    </row>
    <row r="69" spans="1:28" ht="25.05" customHeight="1" thickBot="1" x14ac:dyDescent="0.25">
      <c r="A69" s="57">
        <v>15.75</v>
      </c>
      <c r="B69" s="57" t="s">
        <v>40</v>
      </c>
      <c r="C69" s="201"/>
      <c r="D69" s="102" t="s">
        <v>34</v>
      </c>
      <c r="E69" s="214"/>
      <c r="F69" s="215"/>
      <c r="G69" s="216"/>
      <c r="H69" s="217"/>
      <c r="I69" s="186"/>
      <c r="J69" s="238"/>
      <c r="K69" s="99"/>
      <c r="L69" s="57">
        <v>15.75</v>
      </c>
      <c r="M69" s="57" t="s">
        <v>41</v>
      </c>
      <c r="N69" s="201"/>
      <c r="O69" s="102" t="s">
        <v>34</v>
      </c>
      <c r="P69" s="214"/>
      <c r="Q69" s="215"/>
      <c r="R69" s="216"/>
      <c r="S69" s="217"/>
      <c r="T69" s="186"/>
      <c r="U69" s="238"/>
      <c r="V69" s="66"/>
      <c r="AB69" s="103"/>
    </row>
    <row r="70" spans="1:28" ht="17.55" customHeight="1" x14ac:dyDescent="0.2">
      <c r="A70" s="57">
        <v>16</v>
      </c>
      <c r="B70" s="57" t="s">
        <v>40</v>
      </c>
      <c r="C70" s="199">
        <v>16</v>
      </c>
      <c r="D70" s="98" t="s">
        <v>292</v>
      </c>
      <c r="E70" s="202"/>
      <c r="F70" s="203"/>
      <c r="G70" s="204"/>
      <c r="H70" s="205"/>
      <c r="I70" s="182"/>
      <c r="J70" s="236"/>
      <c r="K70" s="99"/>
      <c r="L70" s="57">
        <v>16</v>
      </c>
      <c r="M70" s="57" t="s">
        <v>41</v>
      </c>
      <c r="N70" s="199">
        <v>16</v>
      </c>
      <c r="O70" s="98" t="s">
        <v>292</v>
      </c>
      <c r="P70" s="202"/>
      <c r="Q70" s="203"/>
      <c r="R70" s="204"/>
      <c r="S70" s="205"/>
      <c r="T70" s="182"/>
      <c r="U70" s="236"/>
      <c r="V70" s="66"/>
      <c r="AB70" s="103"/>
    </row>
    <row r="71" spans="1:28" ht="25.05" customHeight="1" thickBot="1" x14ac:dyDescent="0.25">
      <c r="A71" s="57">
        <v>16.25</v>
      </c>
      <c r="B71" s="57" t="s">
        <v>40</v>
      </c>
      <c r="C71" s="200"/>
      <c r="D71" s="101" t="s">
        <v>34</v>
      </c>
      <c r="E71" s="206"/>
      <c r="F71" s="207"/>
      <c r="G71" s="208"/>
      <c r="H71" s="209"/>
      <c r="I71" s="183"/>
      <c r="J71" s="237"/>
      <c r="K71" s="99"/>
      <c r="L71" s="57">
        <v>16.25</v>
      </c>
      <c r="M71" s="57" t="s">
        <v>41</v>
      </c>
      <c r="N71" s="200"/>
      <c r="O71" s="101" t="s">
        <v>34</v>
      </c>
      <c r="P71" s="214"/>
      <c r="Q71" s="215"/>
      <c r="R71" s="216"/>
      <c r="S71" s="217"/>
      <c r="T71" s="183"/>
      <c r="U71" s="237"/>
      <c r="V71" s="66"/>
      <c r="AB71" s="103"/>
    </row>
    <row r="72" spans="1:28" ht="17.55" customHeight="1" x14ac:dyDescent="0.2">
      <c r="A72" s="57">
        <v>16.5</v>
      </c>
      <c r="B72" s="57" t="s">
        <v>40</v>
      </c>
      <c r="C72" s="200"/>
      <c r="D72" s="100" t="s">
        <v>292</v>
      </c>
      <c r="E72" s="210"/>
      <c r="F72" s="211"/>
      <c r="G72" s="212"/>
      <c r="H72" s="213"/>
      <c r="I72" s="185"/>
      <c r="J72" s="237"/>
      <c r="K72" s="99"/>
      <c r="L72" s="57">
        <v>16.5</v>
      </c>
      <c r="M72" s="57" t="s">
        <v>41</v>
      </c>
      <c r="N72" s="200"/>
      <c r="O72" s="100" t="s">
        <v>292</v>
      </c>
      <c r="P72" s="202"/>
      <c r="Q72" s="203"/>
      <c r="R72" s="204"/>
      <c r="S72" s="205"/>
      <c r="T72" s="185"/>
      <c r="U72" s="237"/>
      <c r="V72" s="66"/>
      <c r="AB72" s="103"/>
    </row>
    <row r="73" spans="1:28" ht="25.05" customHeight="1" thickBot="1" x14ac:dyDescent="0.25">
      <c r="A73" s="57">
        <v>16.75</v>
      </c>
      <c r="B73" s="57" t="s">
        <v>40</v>
      </c>
      <c r="C73" s="201"/>
      <c r="D73" s="102" t="s">
        <v>34</v>
      </c>
      <c r="E73" s="214"/>
      <c r="F73" s="215"/>
      <c r="G73" s="216"/>
      <c r="H73" s="217"/>
      <c r="I73" s="186"/>
      <c r="J73" s="238"/>
      <c r="K73" s="99"/>
      <c r="L73" s="57">
        <v>16.75</v>
      </c>
      <c r="M73" s="57" t="s">
        <v>41</v>
      </c>
      <c r="N73" s="201"/>
      <c r="O73" s="102" t="s">
        <v>34</v>
      </c>
      <c r="P73" s="214"/>
      <c r="Q73" s="215"/>
      <c r="R73" s="216"/>
      <c r="S73" s="217"/>
      <c r="T73" s="186"/>
      <c r="U73" s="238"/>
      <c r="V73" s="66"/>
      <c r="AB73" s="103"/>
    </row>
    <row r="74" spans="1:28" ht="17.55" customHeight="1" x14ac:dyDescent="0.2">
      <c r="A74" s="57">
        <v>17</v>
      </c>
      <c r="B74" s="57" t="s">
        <v>40</v>
      </c>
      <c r="C74" s="199">
        <v>17</v>
      </c>
      <c r="D74" s="98" t="s">
        <v>292</v>
      </c>
      <c r="E74" s="202"/>
      <c r="F74" s="203"/>
      <c r="G74" s="204"/>
      <c r="H74" s="205"/>
      <c r="I74" s="182"/>
      <c r="J74" s="236"/>
      <c r="K74" s="99"/>
      <c r="L74" s="57">
        <v>17</v>
      </c>
      <c r="M74" s="57" t="s">
        <v>41</v>
      </c>
      <c r="N74" s="199">
        <v>17</v>
      </c>
      <c r="O74" s="98" t="s">
        <v>292</v>
      </c>
      <c r="P74" s="202"/>
      <c r="Q74" s="203"/>
      <c r="R74" s="204"/>
      <c r="S74" s="205"/>
      <c r="T74" s="182"/>
      <c r="U74" s="236"/>
      <c r="V74" s="66"/>
      <c r="AB74" s="103"/>
    </row>
    <row r="75" spans="1:28" ht="25.05" customHeight="1" thickBot="1" x14ac:dyDescent="0.25">
      <c r="A75" s="57">
        <v>17.25</v>
      </c>
      <c r="B75" s="57" t="s">
        <v>40</v>
      </c>
      <c r="C75" s="200"/>
      <c r="D75" s="101" t="s">
        <v>34</v>
      </c>
      <c r="E75" s="206"/>
      <c r="F75" s="207"/>
      <c r="G75" s="208"/>
      <c r="H75" s="209"/>
      <c r="I75" s="183"/>
      <c r="J75" s="237"/>
      <c r="K75" s="99"/>
      <c r="L75" s="57">
        <v>17.25</v>
      </c>
      <c r="M75" s="57" t="s">
        <v>41</v>
      </c>
      <c r="N75" s="200"/>
      <c r="O75" s="101" t="s">
        <v>34</v>
      </c>
      <c r="P75" s="214"/>
      <c r="Q75" s="215"/>
      <c r="R75" s="216"/>
      <c r="S75" s="217"/>
      <c r="T75" s="183"/>
      <c r="U75" s="237"/>
      <c r="V75" s="66"/>
      <c r="AB75" s="103"/>
    </row>
    <row r="76" spans="1:28" ht="17.55" customHeight="1" x14ac:dyDescent="0.2">
      <c r="A76" s="57">
        <v>17.5</v>
      </c>
      <c r="B76" s="57" t="s">
        <v>40</v>
      </c>
      <c r="C76" s="200"/>
      <c r="D76" s="100" t="s">
        <v>292</v>
      </c>
      <c r="E76" s="210"/>
      <c r="F76" s="211"/>
      <c r="G76" s="212"/>
      <c r="H76" s="213"/>
      <c r="I76" s="185"/>
      <c r="J76" s="237"/>
      <c r="K76" s="99"/>
      <c r="L76" s="57">
        <v>17.5</v>
      </c>
      <c r="M76" s="57" t="s">
        <v>41</v>
      </c>
      <c r="N76" s="200"/>
      <c r="O76" s="100" t="s">
        <v>292</v>
      </c>
      <c r="P76" s="202"/>
      <c r="Q76" s="203"/>
      <c r="R76" s="204"/>
      <c r="S76" s="205"/>
      <c r="T76" s="185"/>
      <c r="U76" s="237"/>
      <c r="V76" s="66"/>
      <c r="AB76" s="103"/>
    </row>
    <row r="77" spans="1:28" ht="25.05" customHeight="1" thickBot="1" x14ac:dyDescent="0.25">
      <c r="A77" s="57">
        <v>17.75</v>
      </c>
      <c r="B77" s="57" t="s">
        <v>40</v>
      </c>
      <c r="C77" s="201"/>
      <c r="D77" s="102" t="s">
        <v>34</v>
      </c>
      <c r="E77" s="214"/>
      <c r="F77" s="215"/>
      <c r="G77" s="216"/>
      <c r="H77" s="217"/>
      <c r="I77" s="186"/>
      <c r="J77" s="238"/>
      <c r="K77" s="99"/>
      <c r="L77" s="57">
        <v>17.75</v>
      </c>
      <c r="M77" s="57" t="s">
        <v>41</v>
      </c>
      <c r="N77" s="201"/>
      <c r="O77" s="102" t="s">
        <v>34</v>
      </c>
      <c r="P77" s="214"/>
      <c r="Q77" s="215"/>
      <c r="R77" s="216"/>
      <c r="S77" s="217"/>
      <c r="T77" s="186"/>
      <c r="U77" s="238"/>
      <c r="V77" s="66"/>
      <c r="AB77" s="103"/>
    </row>
    <row r="78" spans="1:28" ht="17.55" customHeight="1" x14ac:dyDescent="0.2">
      <c r="A78" s="57">
        <v>18</v>
      </c>
      <c r="B78" s="57" t="s">
        <v>40</v>
      </c>
      <c r="C78" s="199">
        <v>18</v>
      </c>
      <c r="D78" s="98" t="s">
        <v>292</v>
      </c>
      <c r="E78" s="202"/>
      <c r="F78" s="203"/>
      <c r="G78" s="204"/>
      <c r="H78" s="205"/>
      <c r="I78" s="182"/>
      <c r="J78" s="236"/>
      <c r="K78" s="99"/>
      <c r="L78" s="57">
        <v>18</v>
      </c>
      <c r="M78" s="57" t="s">
        <v>41</v>
      </c>
      <c r="N78" s="199">
        <v>18</v>
      </c>
      <c r="O78" s="98" t="s">
        <v>292</v>
      </c>
      <c r="P78" s="202"/>
      <c r="Q78" s="203"/>
      <c r="R78" s="204"/>
      <c r="S78" s="205"/>
      <c r="T78" s="182"/>
      <c r="U78" s="236"/>
      <c r="V78" s="66"/>
      <c r="AB78" s="103"/>
    </row>
    <row r="79" spans="1:28" ht="25.05" customHeight="1" thickBot="1" x14ac:dyDescent="0.25">
      <c r="A79" s="57">
        <v>18.25</v>
      </c>
      <c r="B79" s="57" t="s">
        <v>40</v>
      </c>
      <c r="C79" s="200"/>
      <c r="D79" s="101" t="s">
        <v>34</v>
      </c>
      <c r="E79" s="206"/>
      <c r="F79" s="207"/>
      <c r="G79" s="208"/>
      <c r="H79" s="209"/>
      <c r="I79" s="183"/>
      <c r="J79" s="237"/>
      <c r="K79" s="99"/>
      <c r="L79" s="57">
        <v>18.25</v>
      </c>
      <c r="M79" s="57" t="s">
        <v>41</v>
      </c>
      <c r="N79" s="200"/>
      <c r="O79" s="101" t="s">
        <v>34</v>
      </c>
      <c r="P79" s="214"/>
      <c r="Q79" s="215"/>
      <c r="R79" s="216"/>
      <c r="S79" s="217"/>
      <c r="T79" s="183"/>
      <c r="U79" s="237"/>
      <c r="V79" s="66"/>
      <c r="AB79" s="61"/>
    </row>
    <row r="80" spans="1:28" ht="17.55" customHeight="1" x14ac:dyDescent="0.2">
      <c r="A80" s="57">
        <v>18.5</v>
      </c>
      <c r="B80" s="57" t="s">
        <v>40</v>
      </c>
      <c r="C80" s="200"/>
      <c r="D80" s="100" t="s">
        <v>292</v>
      </c>
      <c r="E80" s="210"/>
      <c r="F80" s="211"/>
      <c r="G80" s="212"/>
      <c r="H80" s="213"/>
      <c r="I80" s="185"/>
      <c r="J80" s="237"/>
      <c r="K80" s="99"/>
      <c r="L80" s="57">
        <v>18.5</v>
      </c>
      <c r="M80" s="57" t="s">
        <v>41</v>
      </c>
      <c r="N80" s="200"/>
      <c r="O80" s="100" t="s">
        <v>292</v>
      </c>
      <c r="P80" s="202"/>
      <c r="Q80" s="203"/>
      <c r="R80" s="204"/>
      <c r="S80" s="205"/>
      <c r="T80" s="185"/>
      <c r="U80" s="237"/>
      <c r="V80" s="66"/>
      <c r="AB80" s="61"/>
    </row>
    <row r="81" spans="1:28" ht="25.05" customHeight="1" thickBot="1" x14ac:dyDescent="0.25">
      <c r="A81" s="57">
        <v>18.75</v>
      </c>
      <c r="B81" s="57" t="s">
        <v>40</v>
      </c>
      <c r="C81" s="201"/>
      <c r="D81" s="102" t="s">
        <v>34</v>
      </c>
      <c r="E81" s="214"/>
      <c r="F81" s="215"/>
      <c r="G81" s="216"/>
      <c r="H81" s="217"/>
      <c r="I81" s="186"/>
      <c r="J81" s="238"/>
      <c r="K81" s="99"/>
      <c r="L81" s="57">
        <v>18.75</v>
      </c>
      <c r="M81" s="57" t="s">
        <v>41</v>
      </c>
      <c r="N81" s="201"/>
      <c r="O81" s="102" t="s">
        <v>34</v>
      </c>
      <c r="P81" s="214"/>
      <c r="Q81" s="215"/>
      <c r="R81" s="216"/>
      <c r="S81" s="217"/>
      <c r="T81" s="186"/>
      <c r="U81" s="238"/>
      <c r="V81" s="66"/>
      <c r="AB81" s="61"/>
    </row>
    <row r="82" spans="1:28" ht="17.55" customHeight="1" x14ac:dyDescent="0.2">
      <c r="A82" s="57">
        <v>19</v>
      </c>
      <c r="B82" s="57" t="s">
        <v>40</v>
      </c>
      <c r="C82" s="199">
        <v>19</v>
      </c>
      <c r="D82" s="98" t="s">
        <v>292</v>
      </c>
      <c r="E82" s="202"/>
      <c r="F82" s="203"/>
      <c r="G82" s="204"/>
      <c r="H82" s="205"/>
      <c r="I82" s="182"/>
      <c r="J82" s="236"/>
      <c r="K82" s="99"/>
      <c r="L82" s="57">
        <v>19</v>
      </c>
      <c r="M82" s="57" t="s">
        <v>41</v>
      </c>
      <c r="N82" s="199">
        <v>19</v>
      </c>
      <c r="O82" s="98" t="s">
        <v>292</v>
      </c>
      <c r="P82" s="202"/>
      <c r="Q82" s="203"/>
      <c r="R82" s="204"/>
      <c r="S82" s="205"/>
      <c r="T82" s="182"/>
      <c r="U82" s="236"/>
      <c r="V82" s="66"/>
      <c r="AB82" s="61"/>
    </row>
    <row r="83" spans="1:28" ht="25.05" customHeight="1" thickBot="1" x14ac:dyDescent="0.25">
      <c r="A83" s="57">
        <v>19.25</v>
      </c>
      <c r="B83" s="57" t="s">
        <v>40</v>
      </c>
      <c r="C83" s="200"/>
      <c r="D83" s="101" t="s">
        <v>34</v>
      </c>
      <c r="E83" s="206"/>
      <c r="F83" s="207"/>
      <c r="G83" s="208"/>
      <c r="H83" s="209"/>
      <c r="I83" s="183"/>
      <c r="J83" s="237"/>
      <c r="K83" s="99"/>
      <c r="L83" s="57">
        <v>19.25</v>
      </c>
      <c r="M83" s="57" t="s">
        <v>41</v>
      </c>
      <c r="N83" s="200"/>
      <c r="O83" s="101" t="s">
        <v>34</v>
      </c>
      <c r="P83" s="214"/>
      <c r="Q83" s="215"/>
      <c r="R83" s="216"/>
      <c r="S83" s="217"/>
      <c r="T83" s="183"/>
      <c r="U83" s="237"/>
      <c r="V83" s="66"/>
      <c r="AB83" s="103"/>
    </row>
    <row r="84" spans="1:28" ht="17.55" customHeight="1" x14ac:dyDescent="0.2">
      <c r="A84" s="57">
        <v>19.5</v>
      </c>
      <c r="B84" s="57" t="s">
        <v>40</v>
      </c>
      <c r="C84" s="200"/>
      <c r="D84" s="100" t="s">
        <v>292</v>
      </c>
      <c r="E84" s="210"/>
      <c r="F84" s="211"/>
      <c r="G84" s="212"/>
      <c r="H84" s="213"/>
      <c r="I84" s="185"/>
      <c r="J84" s="237"/>
      <c r="K84" s="99"/>
      <c r="L84" s="57">
        <v>19.5</v>
      </c>
      <c r="M84" s="57" t="s">
        <v>41</v>
      </c>
      <c r="N84" s="200"/>
      <c r="O84" s="100" t="s">
        <v>292</v>
      </c>
      <c r="P84" s="202"/>
      <c r="Q84" s="203"/>
      <c r="R84" s="204"/>
      <c r="S84" s="205"/>
      <c r="T84" s="185"/>
      <c r="U84" s="237"/>
      <c r="V84" s="66"/>
      <c r="AB84" s="103"/>
    </row>
    <row r="85" spans="1:28" ht="25.05" customHeight="1" thickBot="1" x14ac:dyDescent="0.25">
      <c r="A85" s="57">
        <v>19.75</v>
      </c>
      <c r="B85" s="57" t="s">
        <v>40</v>
      </c>
      <c r="C85" s="201"/>
      <c r="D85" s="102" t="s">
        <v>34</v>
      </c>
      <c r="E85" s="214"/>
      <c r="F85" s="215"/>
      <c r="G85" s="216"/>
      <c r="H85" s="217"/>
      <c r="I85" s="186"/>
      <c r="J85" s="238"/>
      <c r="K85" s="99"/>
      <c r="L85" s="57">
        <v>19.75</v>
      </c>
      <c r="M85" s="57" t="s">
        <v>41</v>
      </c>
      <c r="N85" s="201"/>
      <c r="O85" s="102" t="s">
        <v>34</v>
      </c>
      <c r="P85" s="214"/>
      <c r="Q85" s="215"/>
      <c r="R85" s="216"/>
      <c r="S85" s="217"/>
      <c r="T85" s="186"/>
      <c r="U85" s="238"/>
      <c r="V85" s="66"/>
      <c r="AB85" s="103"/>
    </row>
    <row r="86" spans="1:28" ht="17.55" customHeight="1" x14ac:dyDescent="0.2">
      <c r="A86" s="57">
        <v>20</v>
      </c>
      <c r="B86" s="57" t="s">
        <v>40</v>
      </c>
      <c r="C86" s="199">
        <v>20</v>
      </c>
      <c r="D86" s="98" t="s">
        <v>292</v>
      </c>
      <c r="E86" s="202"/>
      <c r="F86" s="203"/>
      <c r="G86" s="204"/>
      <c r="H86" s="205"/>
      <c r="I86" s="182"/>
      <c r="J86" s="236"/>
      <c r="K86" s="99"/>
      <c r="L86" s="57">
        <v>20</v>
      </c>
      <c r="M86" s="57" t="s">
        <v>41</v>
      </c>
      <c r="N86" s="199">
        <v>20</v>
      </c>
      <c r="O86" s="98" t="s">
        <v>292</v>
      </c>
      <c r="P86" s="202"/>
      <c r="Q86" s="203"/>
      <c r="R86" s="204"/>
      <c r="S86" s="205"/>
      <c r="T86" s="182"/>
      <c r="U86" s="236"/>
      <c r="V86" s="66"/>
      <c r="AB86" s="103"/>
    </row>
    <row r="87" spans="1:28" ht="25.05" customHeight="1" thickBot="1" x14ac:dyDescent="0.25">
      <c r="A87" s="57">
        <v>20.25</v>
      </c>
      <c r="B87" s="57" t="s">
        <v>40</v>
      </c>
      <c r="C87" s="200"/>
      <c r="D87" s="101" t="s">
        <v>34</v>
      </c>
      <c r="E87" s="206"/>
      <c r="F87" s="207"/>
      <c r="G87" s="208"/>
      <c r="H87" s="209"/>
      <c r="I87" s="183"/>
      <c r="J87" s="237"/>
      <c r="K87" s="99"/>
      <c r="L87" s="57">
        <v>20.25</v>
      </c>
      <c r="M87" s="57" t="s">
        <v>41</v>
      </c>
      <c r="N87" s="200"/>
      <c r="O87" s="101" t="s">
        <v>34</v>
      </c>
      <c r="P87" s="214"/>
      <c r="Q87" s="215"/>
      <c r="R87" s="216"/>
      <c r="S87" s="217"/>
      <c r="T87" s="183"/>
      <c r="U87" s="237"/>
      <c r="V87" s="66"/>
      <c r="AB87" s="103"/>
    </row>
    <row r="88" spans="1:28" ht="17.55" customHeight="1" x14ac:dyDescent="0.2">
      <c r="A88" s="57">
        <v>20.5</v>
      </c>
      <c r="B88" s="57" t="s">
        <v>40</v>
      </c>
      <c r="C88" s="200"/>
      <c r="D88" s="100" t="s">
        <v>292</v>
      </c>
      <c r="E88" s="210"/>
      <c r="F88" s="211"/>
      <c r="G88" s="212"/>
      <c r="H88" s="213"/>
      <c r="I88" s="185"/>
      <c r="J88" s="237"/>
      <c r="K88" s="99"/>
      <c r="L88" s="57">
        <v>20.5</v>
      </c>
      <c r="M88" s="57" t="s">
        <v>41</v>
      </c>
      <c r="N88" s="200"/>
      <c r="O88" s="100" t="s">
        <v>292</v>
      </c>
      <c r="P88" s="202"/>
      <c r="Q88" s="203"/>
      <c r="R88" s="204"/>
      <c r="S88" s="205"/>
      <c r="T88" s="185"/>
      <c r="U88" s="237"/>
      <c r="V88" s="66"/>
      <c r="AB88" s="103"/>
    </row>
    <row r="89" spans="1:28" ht="25.05" customHeight="1" thickBot="1" x14ac:dyDescent="0.25">
      <c r="A89" s="57">
        <v>20.75</v>
      </c>
      <c r="B89" s="57" t="s">
        <v>40</v>
      </c>
      <c r="C89" s="201"/>
      <c r="D89" s="102" t="s">
        <v>34</v>
      </c>
      <c r="E89" s="214"/>
      <c r="F89" s="215"/>
      <c r="G89" s="216"/>
      <c r="H89" s="217"/>
      <c r="I89" s="186"/>
      <c r="J89" s="238"/>
      <c r="K89" s="99"/>
      <c r="L89" s="57">
        <v>20.75</v>
      </c>
      <c r="M89" s="57" t="s">
        <v>41</v>
      </c>
      <c r="N89" s="201"/>
      <c r="O89" s="102" t="s">
        <v>34</v>
      </c>
      <c r="P89" s="214"/>
      <c r="Q89" s="215"/>
      <c r="R89" s="216"/>
      <c r="S89" s="217"/>
      <c r="T89" s="186"/>
      <c r="U89" s="238"/>
      <c r="V89" s="66"/>
      <c r="AB89" s="103"/>
    </row>
    <row r="90" spans="1:28" ht="17.55" customHeight="1" x14ac:dyDescent="0.2">
      <c r="A90" s="57">
        <v>21</v>
      </c>
      <c r="B90" s="57" t="s">
        <v>40</v>
      </c>
      <c r="C90" s="199">
        <v>21</v>
      </c>
      <c r="D90" s="98" t="s">
        <v>292</v>
      </c>
      <c r="E90" s="202"/>
      <c r="F90" s="203"/>
      <c r="G90" s="204"/>
      <c r="H90" s="205"/>
      <c r="I90" s="182"/>
      <c r="J90" s="236"/>
      <c r="K90" s="99"/>
      <c r="L90" s="57">
        <v>21</v>
      </c>
      <c r="M90" s="57" t="s">
        <v>41</v>
      </c>
      <c r="N90" s="199">
        <v>21</v>
      </c>
      <c r="O90" s="98" t="s">
        <v>292</v>
      </c>
      <c r="P90" s="202"/>
      <c r="Q90" s="203"/>
      <c r="R90" s="204"/>
      <c r="S90" s="205"/>
      <c r="T90" s="182"/>
      <c r="U90" s="236"/>
      <c r="V90" s="66"/>
      <c r="AB90" s="103"/>
    </row>
    <row r="91" spans="1:28" ht="25.05" customHeight="1" thickBot="1" x14ac:dyDescent="0.25">
      <c r="A91" s="57">
        <v>21.25</v>
      </c>
      <c r="B91" s="57" t="s">
        <v>40</v>
      </c>
      <c r="C91" s="200"/>
      <c r="D91" s="101" t="s">
        <v>34</v>
      </c>
      <c r="E91" s="206"/>
      <c r="F91" s="207"/>
      <c r="G91" s="208"/>
      <c r="H91" s="209"/>
      <c r="I91" s="183"/>
      <c r="J91" s="237"/>
      <c r="K91" s="99"/>
      <c r="L91" s="57">
        <v>21.25</v>
      </c>
      <c r="M91" s="57" t="s">
        <v>41</v>
      </c>
      <c r="N91" s="200"/>
      <c r="O91" s="101" t="s">
        <v>34</v>
      </c>
      <c r="P91" s="214"/>
      <c r="Q91" s="215"/>
      <c r="R91" s="216"/>
      <c r="S91" s="217"/>
      <c r="T91" s="183"/>
      <c r="U91" s="237"/>
      <c r="V91" s="66"/>
      <c r="AB91" s="103"/>
    </row>
    <row r="92" spans="1:28" ht="17.55" customHeight="1" x14ac:dyDescent="0.2">
      <c r="A92" s="57">
        <v>21.5</v>
      </c>
      <c r="B92" s="57" t="s">
        <v>40</v>
      </c>
      <c r="C92" s="200"/>
      <c r="D92" s="100" t="s">
        <v>292</v>
      </c>
      <c r="E92" s="210"/>
      <c r="F92" s="211"/>
      <c r="G92" s="212"/>
      <c r="H92" s="213"/>
      <c r="I92" s="185"/>
      <c r="J92" s="237"/>
      <c r="K92" s="99"/>
      <c r="L92" s="57">
        <v>21.5</v>
      </c>
      <c r="M92" s="57" t="s">
        <v>41</v>
      </c>
      <c r="N92" s="200"/>
      <c r="O92" s="100" t="s">
        <v>292</v>
      </c>
      <c r="P92" s="202"/>
      <c r="Q92" s="203"/>
      <c r="R92" s="204"/>
      <c r="S92" s="205"/>
      <c r="T92" s="185"/>
      <c r="U92" s="237"/>
      <c r="V92" s="66"/>
      <c r="AB92" s="103"/>
    </row>
    <row r="93" spans="1:28" ht="25.05" customHeight="1" thickBot="1" x14ac:dyDescent="0.25">
      <c r="A93" s="57">
        <v>21.75</v>
      </c>
      <c r="B93" s="57" t="s">
        <v>40</v>
      </c>
      <c r="C93" s="201"/>
      <c r="D93" s="102" t="s">
        <v>34</v>
      </c>
      <c r="E93" s="214"/>
      <c r="F93" s="215"/>
      <c r="G93" s="216"/>
      <c r="H93" s="217"/>
      <c r="I93" s="186"/>
      <c r="J93" s="238"/>
      <c r="K93" s="99"/>
      <c r="L93" s="57">
        <v>21.75</v>
      </c>
      <c r="M93" s="57" t="s">
        <v>41</v>
      </c>
      <c r="N93" s="201"/>
      <c r="O93" s="102" t="s">
        <v>34</v>
      </c>
      <c r="P93" s="214"/>
      <c r="Q93" s="215"/>
      <c r="R93" s="216"/>
      <c r="S93" s="217"/>
      <c r="T93" s="186"/>
      <c r="U93" s="238"/>
      <c r="V93" s="66"/>
      <c r="AB93" s="103"/>
    </row>
    <row r="94" spans="1:28" ht="17.55" customHeight="1" x14ac:dyDescent="0.2">
      <c r="A94" s="57">
        <v>22</v>
      </c>
      <c r="B94" s="57" t="s">
        <v>40</v>
      </c>
      <c r="C94" s="199">
        <v>22</v>
      </c>
      <c r="D94" s="98" t="s">
        <v>292</v>
      </c>
      <c r="E94" s="202"/>
      <c r="F94" s="203"/>
      <c r="G94" s="204"/>
      <c r="H94" s="205"/>
      <c r="I94" s="182"/>
      <c r="J94" s="236"/>
      <c r="K94" s="99"/>
      <c r="L94" s="57">
        <v>22</v>
      </c>
      <c r="M94" s="57" t="s">
        <v>41</v>
      </c>
      <c r="N94" s="199">
        <v>22</v>
      </c>
      <c r="O94" s="98" t="s">
        <v>292</v>
      </c>
      <c r="P94" s="202"/>
      <c r="Q94" s="203"/>
      <c r="R94" s="204"/>
      <c r="S94" s="205"/>
      <c r="T94" s="182"/>
      <c r="U94" s="236"/>
      <c r="V94" s="66"/>
      <c r="AB94" s="103"/>
    </row>
    <row r="95" spans="1:28" ht="25.05" customHeight="1" thickBot="1" x14ac:dyDescent="0.25">
      <c r="A95" s="57">
        <v>22.25</v>
      </c>
      <c r="B95" s="57" t="s">
        <v>40</v>
      </c>
      <c r="C95" s="200"/>
      <c r="D95" s="101" t="s">
        <v>34</v>
      </c>
      <c r="E95" s="206"/>
      <c r="F95" s="207"/>
      <c r="G95" s="208"/>
      <c r="H95" s="209"/>
      <c r="I95" s="183"/>
      <c r="J95" s="237"/>
      <c r="K95" s="99"/>
      <c r="L95" s="57">
        <v>22.25</v>
      </c>
      <c r="M95" s="57" t="s">
        <v>41</v>
      </c>
      <c r="N95" s="200"/>
      <c r="O95" s="101" t="s">
        <v>34</v>
      </c>
      <c r="P95" s="214"/>
      <c r="Q95" s="215"/>
      <c r="R95" s="216"/>
      <c r="S95" s="217"/>
      <c r="T95" s="183"/>
      <c r="U95" s="237"/>
      <c r="V95" s="66"/>
      <c r="AB95" s="103"/>
    </row>
    <row r="96" spans="1:28" ht="17.55" customHeight="1" x14ac:dyDescent="0.2">
      <c r="A96" s="57">
        <v>22.5</v>
      </c>
      <c r="B96" s="57" t="s">
        <v>40</v>
      </c>
      <c r="C96" s="200"/>
      <c r="D96" s="100" t="s">
        <v>292</v>
      </c>
      <c r="E96" s="210"/>
      <c r="F96" s="211"/>
      <c r="G96" s="212"/>
      <c r="H96" s="213"/>
      <c r="I96" s="185"/>
      <c r="J96" s="237"/>
      <c r="K96" s="99"/>
      <c r="L96" s="57">
        <v>22.5</v>
      </c>
      <c r="M96" s="57" t="s">
        <v>41</v>
      </c>
      <c r="N96" s="200"/>
      <c r="O96" s="100" t="s">
        <v>292</v>
      </c>
      <c r="P96" s="202"/>
      <c r="Q96" s="203"/>
      <c r="R96" s="204"/>
      <c r="S96" s="205"/>
      <c r="T96" s="185"/>
      <c r="U96" s="237"/>
      <c r="V96" s="66"/>
      <c r="AB96" s="103"/>
    </row>
    <row r="97" spans="1:28" ht="25.05" customHeight="1" thickBot="1" x14ac:dyDescent="0.25">
      <c r="A97" s="57">
        <v>22.75</v>
      </c>
      <c r="B97" s="57" t="s">
        <v>40</v>
      </c>
      <c r="C97" s="201"/>
      <c r="D97" s="102" t="s">
        <v>34</v>
      </c>
      <c r="E97" s="214"/>
      <c r="F97" s="215"/>
      <c r="G97" s="216"/>
      <c r="H97" s="217"/>
      <c r="I97" s="186"/>
      <c r="J97" s="238"/>
      <c r="K97" s="99"/>
      <c r="L97" s="57">
        <v>22.75</v>
      </c>
      <c r="M97" s="57" t="s">
        <v>41</v>
      </c>
      <c r="N97" s="201"/>
      <c r="O97" s="102" t="s">
        <v>34</v>
      </c>
      <c r="P97" s="214"/>
      <c r="Q97" s="215"/>
      <c r="R97" s="216"/>
      <c r="S97" s="217"/>
      <c r="T97" s="186"/>
      <c r="U97" s="238"/>
      <c r="V97" s="66"/>
      <c r="AB97" s="103"/>
    </row>
    <row r="98" spans="1:28" ht="17.55" customHeight="1" x14ac:dyDescent="0.2">
      <c r="A98" s="57">
        <v>23</v>
      </c>
      <c r="B98" s="57" t="s">
        <v>40</v>
      </c>
      <c r="C98" s="199">
        <v>23</v>
      </c>
      <c r="D98" s="98" t="s">
        <v>292</v>
      </c>
      <c r="E98" s="202"/>
      <c r="F98" s="203"/>
      <c r="G98" s="204"/>
      <c r="H98" s="205"/>
      <c r="I98" s="182"/>
      <c r="J98" s="236"/>
      <c r="K98" s="99"/>
      <c r="L98" s="57">
        <v>23</v>
      </c>
      <c r="M98" s="57" t="s">
        <v>41</v>
      </c>
      <c r="N98" s="199">
        <v>23</v>
      </c>
      <c r="O98" s="98" t="s">
        <v>292</v>
      </c>
      <c r="P98" s="202"/>
      <c r="Q98" s="203"/>
      <c r="R98" s="204"/>
      <c r="S98" s="205"/>
      <c r="T98" s="182"/>
      <c r="U98" s="236"/>
      <c r="V98" s="66"/>
      <c r="AB98" s="103"/>
    </row>
    <row r="99" spans="1:28" ht="25.05" customHeight="1" thickBot="1" x14ac:dyDescent="0.25">
      <c r="A99" s="57">
        <v>23.25</v>
      </c>
      <c r="B99" s="57" t="s">
        <v>40</v>
      </c>
      <c r="C99" s="200"/>
      <c r="D99" s="101" t="s">
        <v>34</v>
      </c>
      <c r="E99" s="206"/>
      <c r="F99" s="207"/>
      <c r="G99" s="208"/>
      <c r="H99" s="209"/>
      <c r="I99" s="183"/>
      <c r="J99" s="237"/>
      <c r="K99" s="99"/>
      <c r="L99" s="57">
        <v>23.25</v>
      </c>
      <c r="M99" s="57" t="s">
        <v>41</v>
      </c>
      <c r="N99" s="200"/>
      <c r="O99" s="101" t="s">
        <v>34</v>
      </c>
      <c r="P99" s="214"/>
      <c r="Q99" s="215"/>
      <c r="R99" s="216"/>
      <c r="S99" s="217"/>
      <c r="T99" s="183"/>
      <c r="U99" s="237"/>
      <c r="V99" s="66"/>
      <c r="AB99" s="103"/>
    </row>
    <row r="100" spans="1:28" ht="17.55" customHeight="1" x14ac:dyDescent="0.2">
      <c r="A100" s="57">
        <v>23.5</v>
      </c>
      <c r="B100" s="57" t="s">
        <v>40</v>
      </c>
      <c r="C100" s="200"/>
      <c r="D100" s="100" t="s">
        <v>292</v>
      </c>
      <c r="E100" s="210"/>
      <c r="F100" s="211"/>
      <c r="G100" s="212"/>
      <c r="H100" s="213"/>
      <c r="I100" s="185"/>
      <c r="J100" s="237"/>
      <c r="K100" s="99"/>
      <c r="L100" s="57">
        <v>23.5</v>
      </c>
      <c r="M100" s="57" t="s">
        <v>41</v>
      </c>
      <c r="N100" s="200"/>
      <c r="O100" s="100" t="s">
        <v>292</v>
      </c>
      <c r="P100" s="202"/>
      <c r="Q100" s="203"/>
      <c r="R100" s="204"/>
      <c r="S100" s="205"/>
      <c r="T100" s="185"/>
      <c r="U100" s="237"/>
      <c r="V100" s="66"/>
      <c r="AB100" s="103"/>
    </row>
    <row r="101" spans="1:28" ht="25.05" customHeight="1" thickBot="1" x14ac:dyDescent="0.25">
      <c r="A101" s="57">
        <v>23.75</v>
      </c>
      <c r="B101" s="57" t="s">
        <v>40</v>
      </c>
      <c r="C101" s="201"/>
      <c r="D101" s="102" t="s">
        <v>34</v>
      </c>
      <c r="E101" s="214"/>
      <c r="F101" s="215"/>
      <c r="G101" s="216"/>
      <c r="H101" s="217"/>
      <c r="I101" s="186"/>
      <c r="J101" s="238"/>
      <c r="K101" s="99"/>
      <c r="L101" s="57">
        <v>23.75</v>
      </c>
      <c r="M101" s="57" t="s">
        <v>41</v>
      </c>
      <c r="N101" s="201"/>
      <c r="O101" s="102" t="s">
        <v>34</v>
      </c>
      <c r="P101" s="214"/>
      <c r="Q101" s="215"/>
      <c r="R101" s="216"/>
      <c r="S101" s="217"/>
      <c r="T101" s="186"/>
      <c r="U101" s="238"/>
      <c r="V101" s="66"/>
      <c r="AB101" s="103"/>
    </row>
    <row r="102" spans="1:28" ht="17.55" customHeight="1" x14ac:dyDescent="0.2">
      <c r="A102" s="57">
        <v>24</v>
      </c>
      <c r="B102" s="57" t="s">
        <v>40</v>
      </c>
      <c r="C102" s="199">
        <v>24</v>
      </c>
      <c r="D102" s="98" t="s">
        <v>292</v>
      </c>
      <c r="E102" s="202"/>
      <c r="F102" s="203"/>
      <c r="G102" s="204"/>
      <c r="H102" s="205"/>
      <c r="I102" s="182"/>
      <c r="J102" s="236"/>
      <c r="K102" s="99"/>
      <c r="L102" s="57">
        <v>24</v>
      </c>
      <c r="M102" s="57" t="s">
        <v>41</v>
      </c>
      <c r="N102" s="199">
        <v>24</v>
      </c>
      <c r="O102" s="98" t="s">
        <v>292</v>
      </c>
      <c r="P102" s="202"/>
      <c r="Q102" s="203"/>
      <c r="R102" s="204"/>
      <c r="S102" s="205"/>
      <c r="T102" s="182"/>
      <c r="U102" s="236"/>
      <c r="V102" s="66"/>
      <c r="AB102" s="103"/>
    </row>
    <row r="103" spans="1:28" ht="25.05" customHeight="1" thickBot="1" x14ac:dyDescent="0.25">
      <c r="A103" s="57">
        <v>24.25</v>
      </c>
      <c r="B103" s="57" t="s">
        <v>40</v>
      </c>
      <c r="C103" s="200"/>
      <c r="D103" s="101" t="s">
        <v>34</v>
      </c>
      <c r="E103" s="206"/>
      <c r="F103" s="207"/>
      <c r="G103" s="208"/>
      <c r="H103" s="209"/>
      <c r="I103" s="183"/>
      <c r="J103" s="237"/>
      <c r="K103" s="99"/>
      <c r="L103" s="57">
        <v>24.25</v>
      </c>
      <c r="M103" s="57" t="s">
        <v>41</v>
      </c>
      <c r="N103" s="200"/>
      <c r="O103" s="101" t="s">
        <v>34</v>
      </c>
      <c r="P103" s="214"/>
      <c r="Q103" s="215"/>
      <c r="R103" s="216"/>
      <c r="S103" s="217"/>
      <c r="T103" s="183"/>
      <c r="U103" s="237"/>
      <c r="V103" s="66"/>
      <c r="AB103" s="61"/>
    </row>
    <row r="104" spans="1:28" ht="17.55" customHeight="1" x14ac:dyDescent="0.2">
      <c r="A104" s="57">
        <v>24.5</v>
      </c>
      <c r="B104" s="57" t="s">
        <v>40</v>
      </c>
      <c r="C104" s="200"/>
      <c r="D104" s="100" t="s">
        <v>292</v>
      </c>
      <c r="E104" s="210"/>
      <c r="F104" s="211"/>
      <c r="G104" s="212"/>
      <c r="H104" s="213"/>
      <c r="I104" s="185"/>
      <c r="J104" s="237"/>
      <c r="K104" s="99"/>
      <c r="L104" s="57">
        <v>24.5</v>
      </c>
      <c r="M104" s="57" t="s">
        <v>41</v>
      </c>
      <c r="N104" s="200"/>
      <c r="O104" s="100" t="s">
        <v>292</v>
      </c>
      <c r="P104" s="202"/>
      <c r="Q104" s="203"/>
      <c r="R104" s="204"/>
      <c r="S104" s="205"/>
      <c r="T104" s="185"/>
      <c r="U104" s="237"/>
      <c r="V104" s="66"/>
      <c r="AB104" s="61"/>
    </row>
    <row r="105" spans="1:28" ht="25.05" customHeight="1" thickBot="1" x14ac:dyDescent="0.25">
      <c r="A105" s="57">
        <v>24.75</v>
      </c>
      <c r="B105" s="57" t="s">
        <v>40</v>
      </c>
      <c r="C105" s="201"/>
      <c r="D105" s="102" t="s">
        <v>34</v>
      </c>
      <c r="E105" s="214"/>
      <c r="F105" s="215"/>
      <c r="G105" s="216"/>
      <c r="H105" s="217"/>
      <c r="I105" s="186"/>
      <c r="J105" s="238"/>
      <c r="K105" s="99"/>
      <c r="L105" s="57">
        <v>24.75</v>
      </c>
      <c r="M105" s="57" t="s">
        <v>41</v>
      </c>
      <c r="N105" s="201"/>
      <c r="O105" s="102" t="s">
        <v>34</v>
      </c>
      <c r="P105" s="214"/>
      <c r="Q105" s="215"/>
      <c r="R105" s="216"/>
      <c r="S105" s="217"/>
      <c r="T105" s="186"/>
      <c r="U105" s="238"/>
      <c r="V105" s="66"/>
      <c r="AB105" s="61"/>
    </row>
    <row r="106" spans="1:28" ht="17.55" customHeight="1" x14ac:dyDescent="0.2">
      <c r="A106" s="57">
        <v>25</v>
      </c>
      <c r="B106" s="57" t="s">
        <v>40</v>
      </c>
      <c r="C106" s="199">
        <v>25</v>
      </c>
      <c r="D106" s="98" t="s">
        <v>292</v>
      </c>
      <c r="E106" s="202"/>
      <c r="F106" s="203"/>
      <c r="G106" s="204"/>
      <c r="H106" s="205"/>
      <c r="I106" s="182"/>
      <c r="J106" s="236"/>
      <c r="K106" s="99"/>
      <c r="L106" s="57">
        <v>25</v>
      </c>
      <c r="M106" s="57" t="s">
        <v>41</v>
      </c>
      <c r="N106" s="199">
        <v>25</v>
      </c>
      <c r="O106" s="98" t="s">
        <v>292</v>
      </c>
      <c r="P106" s="202"/>
      <c r="Q106" s="203"/>
      <c r="R106" s="204"/>
      <c r="S106" s="205"/>
      <c r="T106" s="182"/>
      <c r="U106" s="236"/>
      <c r="V106" s="66"/>
      <c r="AB106" s="61"/>
    </row>
    <row r="107" spans="1:28" ht="25.05" customHeight="1" thickBot="1" x14ac:dyDescent="0.25">
      <c r="A107" s="57">
        <v>25.25</v>
      </c>
      <c r="B107" s="57" t="s">
        <v>40</v>
      </c>
      <c r="C107" s="200"/>
      <c r="D107" s="101" t="s">
        <v>34</v>
      </c>
      <c r="E107" s="206"/>
      <c r="F107" s="207"/>
      <c r="G107" s="208"/>
      <c r="H107" s="209"/>
      <c r="I107" s="183"/>
      <c r="J107" s="237"/>
      <c r="K107" s="99"/>
      <c r="L107" s="57">
        <v>25.25</v>
      </c>
      <c r="M107" s="57" t="s">
        <v>41</v>
      </c>
      <c r="N107" s="200"/>
      <c r="O107" s="101" t="s">
        <v>34</v>
      </c>
      <c r="P107" s="214"/>
      <c r="Q107" s="215"/>
      <c r="R107" s="216"/>
      <c r="S107" s="217"/>
      <c r="T107" s="183"/>
      <c r="U107" s="237"/>
      <c r="V107" s="66"/>
      <c r="AB107" s="103"/>
    </row>
    <row r="108" spans="1:28" ht="17.55" customHeight="1" x14ac:dyDescent="0.2">
      <c r="A108" s="57">
        <v>25.5</v>
      </c>
      <c r="B108" s="57" t="s">
        <v>40</v>
      </c>
      <c r="C108" s="200"/>
      <c r="D108" s="100" t="s">
        <v>292</v>
      </c>
      <c r="E108" s="210"/>
      <c r="F108" s="211"/>
      <c r="G108" s="212"/>
      <c r="H108" s="213"/>
      <c r="I108" s="185"/>
      <c r="J108" s="237"/>
      <c r="K108" s="99"/>
      <c r="L108" s="57">
        <v>25.5</v>
      </c>
      <c r="M108" s="57" t="s">
        <v>41</v>
      </c>
      <c r="N108" s="200"/>
      <c r="O108" s="100" t="s">
        <v>292</v>
      </c>
      <c r="P108" s="202"/>
      <c r="Q108" s="203"/>
      <c r="R108" s="204"/>
      <c r="S108" s="205"/>
      <c r="T108" s="185"/>
      <c r="U108" s="237"/>
      <c r="V108" s="66"/>
      <c r="AB108" s="103"/>
    </row>
    <row r="109" spans="1:28" ht="25.05" customHeight="1" thickBot="1" x14ac:dyDescent="0.25">
      <c r="A109" s="57">
        <v>25.75</v>
      </c>
      <c r="B109" s="57" t="s">
        <v>40</v>
      </c>
      <c r="C109" s="201"/>
      <c r="D109" s="102" t="s">
        <v>34</v>
      </c>
      <c r="E109" s="214"/>
      <c r="F109" s="215"/>
      <c r="G109" s="216"/>
      <c r="H109" s="217"/>
      <c r="I109" s="186"/>
      <c r="J109" s="238"/>
      <c r="K109" s="99"/>
      <c r="L109" s="57">
        <v>25.75</v>
      </c>
      <c r="M109" s="57" t="s">
        <v>41</v>
      </c>
      <c r="N109" s="201"/>
      <c r="O109" s="102" t="s">
        <v>34</v>
      </c>
      <c r="P109" s="214"/>
      <c r="Q109" s="215"/>
      <c r="R109" s="216"/>
      <c r="S109" s="217"/>
      <c r="T109" s="186"/>
      <c r="U109" s="238"/>
      <c r="V109" s="66"/>
      <c r="AB109" s="103"/>
    </row>
    <row r="110" spans="1:28" ht="17.55" customHeight="1" x14ac:dyDescent="0.2">
      <c r="A110" s="57">
        <v>26</v>
      </c>
      <c r="B110" s="57" t="s">
        <v>40</v>
      </c>
      <c r="C110" s="199">
        <v>26</v>
      </c>
      <c r="D110" s="98" t="s">
        <v>292</v>
      </c>
      <c r="E110" s="202"/>
      <c r="F110" s="203"/>
      <c r="G110" s="204"/>
      <c r="H110" s="205"/>
      <c r="I110" s="182"/>
      <c r="J110" s="236"/>
      <c r="K110" s="99"/>
      <c r="L110" s="57">
        <v>26</v>
      </c>
      <c r="M110" s="57" t="s">
        <v>41</v>
      </c>
      <c r="N110" s="199">
        <v>26</v>
      </c>
      <c r="O110" s="98" t="s">
        <v>292</v>
      </c>
      <c r="P110" s="202"/>
      <c r="Q110" s="203"/>
      <c r="R110" s="204"/>
      <c r="S110" s="205"/>
      <c r="T110" s="182"/>
      <c r="U110" s="236"/>
      <c r="V110" s="66"/>
      <c r="AB110" s="103"/>
    </row>
    <row r="111" spans="1:28" ht="25.05" customHeight="1" thickBot="1" x14ac:dyDescent="0.25">
      <c r="A111" s="57">
        <v>26.25</v>
      </c>
      <c r="B111" s="57" t="s">
        <v>40</v>
      </c>
      <c r="C111" s="200"/>
      <c r="D111" s="101" t="s">
        <v>34</v>
      </c>
      <c r="E111" s="206"/>
      <c r="F111" s="207"/>
      <c r="G111" s="208"/>
      <c r="H111" s="209"/>
      <c r="I111" s="183"/>
      <c r="J111" s="237"/>
      <c r="K111" s="99"/>
      <c r="L111" s="57">
        <v>26.25</v>
      </c>
      <c r="M111" s="57" t="s">
        <v>41</v>
      </c>
      <c r="N111" s="200"/>
      <c r="O111" s="101" t="s">
        <v>34</v>
      </c>
      <c r="P111" s="214"/>
      <c r="Q111" s="215"/>
      <c r="R111" s="216"/>
      <c r="S111" s="217"/>
      <c r="T111" s="183"/>
      <c r="U111" s="237"/>
      <c r="V111" s="66"/>
      <c r="AB111" s="103"/>
    </row>
    <row r="112" spans="1:28" ht="17.55" customHeight="1" x14ac:dyDescent="0.2">
      <c r="A112" s="57">
        <v>26.5</v>
      </c>
      <c r="B112" s="57" t="s">
        <v>40</v>
      </c>
      <c r="C112" s="200"/>
      <c r="D112" s="100" t="s">
        <v>292</v>
      </c>
      <c r="E112" s="210"/>
      <c r="F112" s="211"/>
      <c r="G112" s="212"/>
      <c r="H112" s="213"/>
      <c r="I112" s="185"/>
      <c r="J112" s="237"/>
      <c r="K112" s="99"/>
      <c r="L112" s="57">
        <v>26.5</v>
      </c>
      <c r="M112" s="57" t="s">
        <v>41</v>
      </c>
      <c r="N112" s="200"/>
      <c r="O112" s="100" t="s">
        <v>292</v>
      </c>
      <c r="P112" s="202"/>
      <c r="Q112" s="203"/>
      <c r="R112" s="204"/>
      <c r="S112" s="205"/>
      <c r="T112" s="185"/>
      <c r="U112" s="237"/>
      <c r="V112" s="66"/>
      <c r="AB112" s="103"/>
    </row>
    <row r="113" spans="1:28" ht="25.05" customHeight="1" thickBot="1" x14ac:dyDescent="0.25">
      <c r="A113" s="57">
        <v>26.75</v>
      </c>
      <c r="B113" s="57" t="s">
        <v>40</v>
      </c>
      <c r="C113" s="201"/>
      <c r="D113" s="102" t="s">
        <v>34</v>
      </c>
      <c r="E113" s="214"/>
      <c r="F113" s="215"/>
      <c r="G113" s="216"/>
      <c r="H113" s="217"/>
      <c r="I113" s="186"/>
      <c r="J113" s="238"/>
      <c r="K113" s="99"/>
      <c r="L113" s="57">
        <v>26.75</v>
      </c>
      <c r="M113" s="57" t="s">
        <v>41</v>
      </c>
      <c r="N113" s="201"/>
      <c r="O113" s="102" t="s">
        <v>34</v>
      </c>
      <c r="P113" s="214"/>
      <c r="Q113" s="215"/>
      <c r="R113" s="216"/>
      <c r="S113" s="217"/>
      <c r="T113" s="186"/>
      <c r="U113" s="238"/>
      <c r="V113" s="66"/>
      <c r="AB113" s="103"/>
    </row>
    <row r="114" spans="1:28" ht="17.55" customHeight="1" x14ac:dyDescent="0.2">
      <c r="A114" s="57">
        <v>27</v>
      </c>
      <c r="B114" s="57" t="s">
        <v>40</v>
      </c>
      <c r="C114" s="199">
        <v>27</v>
      </c>
      <c r="D114" s="98" t="s">
        <v>292</v>
      </c>
      <c r="E114" s="202"/>
      <c r="F114" s="203"/>
      <c r="G114" s="204"/>
      <c r="H114" s="205"/>
      <c r="I114" s="182"/>
      <c r="J114" s="236"/>
      <c r="K114" s="99"/>
      <c r="L114" s="57">
        <v>27</v>
      </c>
      <c r="M114" s="57" t="s">
        <v>41</v>
      </c>
      <c r="N114" s="199">
        <v>27</v>
      </c>
      <c r="O114" s="98" t="s">
        <v>292</v>
      </c>
      <c r="P114" s="202"/>
      <c r="Q114" s="203"/>
      <c r="R114" s="204"/>
      <c r="S114" s="205"/>
      <c r="T114" s="182"/>
      <c r="U114" s="236"/>
      <c r="V114" s="66"/>
      <c r="AB114" s="103"/>
    </row>
    <row r="115" spans="1:28" ht="25.05" customHeight="1" thickBot="1" x14ac:dyDescent="0.25">
      <c r="A115" s="57">
        <v>27.25</v>
      </c>
      <c r="B115" s="57" t="s">
        <v>40</v>
      </c>
      <c r="C115" s="200"/>
      <c r="D115" s="101" t="s">
        <v>34</v>
      </c>
      <c r="E115" s="206"/>
      <c r="F115" s="207"/>
      <c r="G115" s="208"/>
      <c r="H115" s="209"/>
      <c r="I115" s="183"/>
      <c r="J115" s="237"/>
      <c r="K115" s="99"/>
      <c r="L115" s="57">
        <v>27.25</v>
      </c>
      <c r="M115" s="57" t="s">
        <v>41</v>
      </c>
      <c r="N115" s="200"/>
      <c r="O115" s="101" t="s">
        <v>34</v>
      </c>
      <c r="P115" s="214"/>
      <c r="Q115" s="215"/>
      <c r="R115" s="216"/>
      <c r="S115" s="217"/>
      <c r="T115" s="183"/>
      <c r="U115" s="237"/>
      <c r="V115" s="66"/>
      <c r="AB115" s="103"/>
    </row>
    <row r="116" spans="1:28" ht="17.55" customHeight="1" x14ac:dyDescent="0.2">
      <c r="A116" s="57">
        <v>27.5</v>
      </c>
      <c r="B116" s="57" t="s">
        <v>40</v>
      </c>
      <c r="C116" s="200"/>
      <c r="D116" s="100" t="s">
        <v>292</v>
      </c>
      <c r="E116" s="210"/>
      <c r="F116" s="211"/>
      <c r="G116" s="212"/>
      <c r="H116" s="213"/>
      <c r="I116" s="185"/>
      <c r="J116" s="237"/>
      <c r="K116" s="99"/>
      <c r="L116" s="57">
        <v>27.5</v>
      </c>
      <c r="M116" s="57" t="s">
        <v>41</v>
      </c>
      <c r="N116" s="200"/>
      <c r="O116" s="100" t="s">
        <v>292</v>
      </c>
      <c r="P116" s="202"/>
      <c r="Q116" s="203"/>
      <c r="R116" s="204"/>
      <c r="S116" s="205"/>
      <c r="T116" s="185"/>
      <c r="U116" s="237"/>
      <c r="V116" s="66"/>
      <c r="AB116" s="103"/>
    </row>
    <row r="117" spans="1:28" ht="25.05" customHeight="1" thickBot="1" x14ac:dyDescent="0.25">
      <c r="A117" s="57">
        <v>27.75</v>
      </c>
      <c r="B117" s="57" t="s">
        <v>40</v>
      </c>
      <c r="C117" s="201"/>
      <c r="D117" s="102" t="s">
        <v>34</v>
      </c>
      <c r="E117" s="214"/>
      <c r="F117" s="215"/>
      <c r="G117" s="216"/>
      <c r="H117" s="217"/>
      <c r="I117" s="186"/>
      <c r="J117" s="238"/>
      <c r="K117" s="99"/>
      <c r="L117" s="57">
        <v>27.75</v>
      </c>
      <c r="M117" s="57" t="s">
        <v>41</v>
      </c>
      <c r="N117" s="201"/>
      <c r="O117" s="102" t="s">
        <v>34</v>
      </c>
      <c r="P117" s="214"/>
      <c r="Q117" s="215"/>
      <c r="R117" s="216"/>
      <c r="S117" s="217"/>
      <c r="T117" s="186"/>
      <c r="U117" s="238"/>
      <c r="V117" s="66"/>
      <c r="AB117" s="103"/>
    </row>
    <row r="118" spans="1:28" ht="17.55" customHeight="1" x14ac:dyDescent="0.2">
      <c r="A118" s="57">
        <v>28</v>
      </c>
      <c r="B118" s="57" t="s">
        <v>40</v>
      </c>
      <c r="C118" s="199">
        <v>28</v>
      </c>
      <c r="D118" s="98" t="s">
        <v>292</v>
      </c>
      <c r="E118" s="202"/>
      <c r="F118" s="203"/>
      <c r="G118" s="204"/>
      <c r="H118" s="205"/>
      <c r="I118" s="182"/>
      <c r="J118" s="236"/>
      <c r="K118" s="99"/>
      <c r="L118" s="57">
        <v>28</v>
      </c>
      <c r="M118" s="57" t="s">
        <v>41</v>
      </c>
      <c r="N118" s="199">
        <v>28</v>
      </c>
      <c r="O118" s="98" t="s">
        <v>292</v>
      </c>
      <c r="P118" s="202"/>
      <c r="Q118" s="203"/>
      <c r="R118" s="204"/>
      <c r="S118" s="205"/>
      <c r="T118" s="182"/>
      <c r="U118" s="236"/>
      <c r="V118" s="66"/>
      <c r="AB118" s="103"/>
    </row>
    <row r="119" spans="1:28" ht="25.05" customHeight="1" thickBot="1" x14ac:dyDescent="0.25">
      <c r="A119" s="57">
        <v>28.25</v>
      </c>
      <c r="B119" s="57" t="s">
        <v>40</v>
      </c>
      <c r="C119" s="200"/>
      <c r="D119" s="101" t="s">
        <v>34</v>
      </c>
      <c r="E119" s="206"/>
      <c r="F119" s="207"/>
      <c r="G119" s="208"/>
      <c r="H119" s="209"/>
      <c r="I119" s="183"/>
      <c r="J119" s="237"/>
      <c r="K119" s="99"/>
      <c r="L119" s="57">
        <v>28.25</v>
      </c>
      <c r="M119" s="57" t="s">
        <v>41</v>
      </c>
      <c r="N119" s="200"/>
      <c r="O119" s="101" t="s">
        <v>34</v>
      </c>
      <c r="P119" s="214"/>
      <c r="Q119" s="215"/>
      <c r="R119" s="216"/>
      <c r="S119" s="217"/>
      <c r="T119" s="183"/>
      <c r="U119" s="237"/>
      <c r="V119" s="66"/>
      <c r="AB119" s="103"/>
    </row>
    <row r="120" spans="1:28" ht="17.55" customHeight="1" x14ac:dyDescent="0.2">
      <c r="A120" s="57">
        <v>28.5</v>
      </c>
      <c r="B120" s="57" t="s">
        <v>40</v>
      </c>
      <c r="C120" s="200"/>
      <c r="D120" s="100" t="s">
        <v>292</v>
      </c>
      <c r="E120" s="210"/>
      <c r="F120" s="211"/>
      <c r="G120" s="212"/>
      <c r="H120" s="213"/>
      <c r="I120" s="185"/>
      <c r="J120" s="237"/>
      <c r="K120" s="99"/>
      <c r="L120" s="57">
        <v>28.5</v>
      </c>
      <c r="M120" s="57" t="s">
        <v>41</v>
      </c>
      <c r="N120" s="200"/>
      <c r="O120" s="100" t="s">
        <v>292</v>
      </c>
      <c r="P120" s="202"/>
      <c r="Q120" s="203"/>
      <c r="R120" s="204"/>
      <c r="S120" s="205"/>
      <c r="T120" s="185"/>
      <c r="U120" s="237"/>
      <c r="V120" s="66"/>
      <c r="AB120" s="103"/>
    </row>
    <row r="121" spans="1:28" ht="25.05" customHeight="1" thickBot="1" x14ac:dyDescent="0.25">
      <c r="A121" s="57">
        <v>28.75</v>
      </c>
      <c r="B121" s="57" t="s">
        <v>40</v>
      </c>
      <c r="C121" s="201"/>
      <c r="D121" s="102" t="s">
        <v>34</v>
      </c>
      <c r="E121" s="214"/>
      <c r="F121" s="215"/>
      <c r="G121" s="216"/>
      <c r="H121" s="217"/>
      <c r="I121" s="186"/>
      <c r="J121" s="238"/>
      <c r="K121" s="99"/>
      <c r="L121" s="57">
        <v>28.75</v>
      </c>
      <c r="M121" s="57" t="s">
        <v>41</v>
      </c>
      <c r="N121" s="201"/>
      <c r="O121" s="102" t="s">
        <v>34</v>
      </c>
      <c r="P121" s="214"/>
      <c r="Q121" s="215"/>
      <c r="R121" s="216"/>
      <c r="S121" s="217"/>
      <c r="T121" s="186"/>
      <c r="U121" s="238"/>
      <c r="V121" s="66"/>
      <c r="AB121" s="103"/>
    </row>
    <row r="122" spans="1:28" ht="17.55" customHeight="1" x14ac:dyDescent="0.2">
      <c r="A122" s="57">
        <v>29</v>
      </c>
      <c r="B122" s="57" t="s">
        <v>40</v>
      </c>
      <c r="C122" s="199">
        <v>29</v>
      </c>
      <c r="D122" s="98" t="s">
        <v>292</v>
      </c>
      <c r="E122" s="202"/>
      <c r="F122" s="203"/>
      <c r="G122" s="204"/>
      <c r="H122" s="205"/>
      <c r="I122" s="182"/>
      <c r="J122" s="236"/>
      <c r="K122" s="99"/>
      <c r="L122" s="57">
        <v>29</v>
      </c>
      <c r="M122" s="57" t="s">
        <v>41</v>
      </c>
      <c r="N122" s="199">
        <v>29</v>
      </c>
      <c r="O122" s="98" t="s">
        <v>292</v>
      </c>
      <c r="P122" s="202"/>
      <c r="Q122" s="203"/>
      <c r="R122" s="204"/>
      <c r="S122" s="205"/>
      <c r="T122" s="182"/>
      <c r="U122" s="236"/>
      <c r="V122" s="66"/>
      <c r="AB122" s="103"/>
    </row>
    <row r="123" spans="1:28" ht="25.05" customHeight="1" thickBot="1" x14ac:dyDescent="0.25">
      <c r="A123" s="57">
        <v>29.25</v>
      </c>
      <c r="B123" s="57" t="s">
        <v>40</v>
      </c>
      <c r="C123" s="200"/>
      <c r="D123" s="101" t="s">
        <v>34</v>
      </c>
      <c r="E123" s="206"/>
      <c r="F123" s="207"/>
      <c r="G123" s="208"/>
      <c r="H123" s="209"/>
      <c r="I123" s="183"/>
      <c r="J123" s="237"/>
      <c r="K123" s="99"/>
      <c r="L123" s="57">
        <v>29.25</v>
      </c>
      <c r="M123" s="57" t="s">
        <v>41</v>
      </c>
      <c r="N123" s="200"/>
      <c r="O123" s="101" t="s">
        <v>34</v>
      </c>
      <c r="P123" s="214"/>
      <c r="Q123" s="215"/>
      <c r="R123" s="216"/>
      <c r="S123" s="217"/>
      <c r="T123" s="183"/>
      <c r="U123" s="237"/>
      <c r="V123" s="66"/>
      <c r="AB123" s="103"/>
    </row>
    <row r="124" spans="1:28" ht="17.55" customHeight="1" x14ac:dyDescent="0.2">
      <c r="A124" s="57">
        <v>29.5</v>
      </c>
      <c r="B124" s="57" t="s">
        <v>40</v>
      </c>
      <c r="C124" s="200"/>
      <c r="D124" s="100" t="s">
        <v>292</v>
      </c>
      <c r="E124" s="210"/>
      <c r="F124" s="211"/>
      <c r="G124" s="212"/>
      <c r="H124" s="213"/>
      <c r="I124" s="185"/>
      <c r="J124" s="237"/>
      <c r="K124" s="99"/>
      <c r="L124" s="57">
        <v>29.5</v>
      </c>
      <c r="M124" s="57" t="s">
        <v>41</v>
      </c>
      <c r="N124" s="200"/>
      <c r="O124" s="100" t="s">
        <v>292</v>
      </c>
      <c r="P124" s="202"/>
      <c r="Q124" s="203"/>
      <c r="R124" s="204"/>
      <c r="S124" s="205"/>
      <c r="T124" s="185"/>
      <c r="U124" s="237"/>
      <c r="V124" s="66"/>
      <c r="AB124" s="103"/>
    </row>
    <row r="125" spans="1:28" ht="25.05" customHeight="1" thickBot="1" x14ac:dyDescent="0.25">
      <c r="A125" s="57">
        <v>29.75</v>
      </c>
      <c r="B125" s="57" t="s">
        <v>40</v>
      </c>
      <c r="C125" s="201"/>
      <c r="D125" s="102" t="s">
        <v>34</v>
      </c>
      <c r="E125" s="214"/>
      <c r="F125" s="215"/>
      <c r="G125" s="216"/>
      <c r="H125" s="217"/>
      <c r="I125" s="186"/>
      <c r="J125" s="238"/>
      <c r="K125" s="99"/>
      <c r="L125" s="57">
        <v>29.75</v>
      </c>
      <c r="M125" s="57" t="s">
        <v>41</v>
      </c>
      <c r="N125" s="201"/>
      <c r="O125" s="102" t="s">
        <v>34</v>
      </c>
      <c r="P125" s="214"/>
      <c r="Q125" s="215"/>
      <c r="R125" s="216"/>
      <c r="S125" s="217"/>
      <c r="T125" s="186"/>
      <c r="U125" s="238"/>
      <c r="V125" s="66"/>
      <c r="AB125" s="103"/>
    </row>
    <row r="126" spans="1:28" ht="17.55" customHeight="1" x14ac:dyDescent="0.2">
      <c r="A126" s="57">
        <v>30</v>
      </c>
      <c r="B126" s="57" t="s">
        <v>40</v>
      </c>
      <c r="C126" s="199">
        <v>30</v>
      </c>
      <c r="D126" s="98" t="s">
        <v>292</v>
      </c>
      <c r="E126" s="202"/>
      <c r="F126" s="203"/>
      <c r="G126" s="204"/>
      <c r="H126" s="205"/>
      <c r="I126" s="182"/>
      <c r="J126" s="236"/>
      <c r="K126" s="99"/>
      <c r="L126" s="57">
        <v>30</v>
      </c>
      <c r="M126" s="57" t="s">
        <v>41</v>
      </c>
      <c r="N126" s="199">
        <v>30</v>
      </c>
      <c r="O126" s="98" t="s">
        <v>292</v>
      </c>
      <c r="P126" s="202"/>
      <c r="Q126" s="203"/>
      <c r="R126" s="204"/>
      <c r="S126" s="205"/>
      <c r="T126" s="182"/>
      <c r="U126" s="236"/>
      <c r="V126" s="66"/>
      <c r="AB126" s="103"/>
    </row>
    <row r="127" spans="1:28" ht="25.05" customHeight="1" thickBot="1" x14ac:dyDescent="0.25">
      <c r="A127" s="57">
        <v>30.25</v>
      </c>
      <c r="B127" s="57" t="s">
        <v>40</v>
      </c>
      <c r="C127" s="200"/>
      <c r="D127" s="101" t="s">
        <v>34</v>
      </c>
      <c r="E127" s="206"/>
      <c r="F127" s="207"/>
      <c r="G127" s="208"/>
      <c r="H127" s="209"/>
      <c r="I127" s="183"/>
      <c r="J127" s="237"/>
      <c r="K127" s="99"/>
      <c r="L127" s="57">
        <v>30.25</v>
      </c>
      <c r="M127" s="57" t="s">
        <v>41</v>
      </c>
      <c r="N127" s="200"/>
      <c r="O127" s="101" t="s">
        <v>34</v>
      </c>
      <c r="P127" s="214"/>
      <c r="Q127" s="215"/>
      <c r="R127" s="216"/>
      <c r="S127" s="217"/>
      <c r="T127" s="183"/>
      <c r="U127" s="237"/>
      <c r="V127" s="66"/>
      <c r="AB127" s="61"/>
    </row>
    <row r="128" spans="1:28" ht="17.55" customHeight="1" x14ac:dyDescent="0.2">
      <c r="A128" s="57">
        <v>30.5</v>
      </c>
      <c r="B128" s="57" t="s">
        <v>40</v>
      </c>
      <c r="C128" s="200"/>
      <c r="D128" s="100" t="s">
        <v>292</v>
      </c>
      <c r="E128" s="210"/>
      <c r="F128" s="211"/>
      <c r="G128" s="212"/>
      <c r="H128" s="213"/>
      <c r="I128" s="185"/>
      <c r="J128" s="237"/>
      <c r="K128" s="99"/>
      <c r="L128" s="57">
        <v>30.5</v>
      </c>
      <c r="M128" s="57" t="s">
        <v>41</v>
      </c>
      <c r="N128" s="200"/>
      <c r="O128" s="100" t="s">
        <v>292</v>
      </c>
      <c r="P128" s="202"/>
      <c r="Q128" s="203"/>
      <c r="R128" s="204"/>
      <c r="S128" s="205"/>
      <c r="T128" s="185"/>
      <c r="U128" s="237"/>
      <c r="V128" s="66"/>
      <c r="AB128" s="61"/>
    </row>
    <row r="129" spans="1:28" ht="25.05" customHeight="1" thickBot="1" x14ac:dyDescent="0.25">
      <c r="A129" s="57">
        <v>30.75</v>
      </c>
      <c r="B129" s="57" t="s">
        <v>40</v>
      </c>
      <c r="C129" s="201"/>
      <c r="D129" s="102" t="s">
        <v>34</v>
      </c>
      <c r="E129" s="214"/>
      <c r="F129" s="215"/>
      <c r="G129" s="216"/>
      <c r="H129" s="217"/>
      <c r="I129" s="186"/>
      <c r="J129" s="238"/>
      <c r="K129" s="99"/>
      <c r="L129" s="57">
        <v>30.75</v>
      </c>
      <c r="M129" s="57" t="s">
        <v>41</v>
      </c>
      <c r="N129" s="201"/>
      <c r="O129" s="102" t="s">
        <v>34</v>
      </c>
      <c r="P129" s="214"/>
      <c r="Q129" s="215"/>
      <c r="R129" s="216"/>
      <c r="S129" s="217"/>
      <c r="T129" s="186"/>
      <c r="U129" s="238"/>
      <c r="V129" s="66"/>
      <c r="AB129" s="61"/>
    </row>
    <row r="130" spans="1:28" ht="17.55" customHeight="1" x14ac:dyDescent="0.2">
      <c r="A130" s="57">
        <v>31</v>
      </c>
      <c r="B130" s="57" t="s">
        <v>40</v>
      </c>
      <c r="C130" s="199">
        <v>31</v>
      </c>
      <c r="D130" s="98" t="s">
        <v>292</v>
      </c>
      <c r="E130" s="202"/>
      <c r="F130" s="203"/>
      <c r="G130" s="204"/>
      <c r="H130" s="205"/>
      <c r="I130" s="182"/>
      <c r="J130" s="236"/>
      <c r="K130" s="99"/>
      <c r="L130" s="57">
        <v>31</v>
      </c>
      <c r="M130" s="57" t="s">
        <v>41</v>
      </c>
      <c r="N130" s="199">
        <v>31</v>
      </c>
      <c r="O130" s="98" t="s">
        <v>292</v>
      </c>
      <c r="P130" s="202"/>
      <c r="Q130" s="203"/>
      <c r="R130" s="204"/>
      <c r="S130" s="205"/>
      <c r="T130" s="182"/>
      <c r="U130" s="236"/>
      <c r="V130" s="66"/>
      <c r="AB130" s="61"/>
    </row>
    <row r="131" spans="1:28" ht="25.05" customHeight="1" thickBot="1" x14ac:dyDescent="0.25">
      <c r="A131" s="57">
        <v>31.25</v>
      </c>
      <c r="B131" s="57" t="s">
        <v>40</v>
      </c>
      <c r="C131" s="200"/>
      <c r="D131" s="101" t="s">
        <v>34</v>
      </c>
      <c r="E131" s="206"/>
      <c r="F131" s="207"/>
      <c r="G131" s="208"/>
      <c r="H131" s="209"/>
      <c r="I131" s="183"/>
      <c r="J131" s="237"/>
      <c r="K131" s="99"/>
      <c r="L131" s="57">
        <v>31.25</v>
      </c>
      <c r="M131" s="57" t="s">
        <v>41</v>
      </c>
      <c r="N131" s="200"/>
      <c r="O131" s="101" t="s">
        <v>34</v>
      </c>
      <c r="P131" s="214"/>
      <c r="Q131" s="215"/>
      <c r="R131" s="216"/>
      <c r="S131" s="217"/>
      <c r="T131" s="183"/>
      <c r="U131" s="237"/>
      <c r="V131" s="66"/>
      <c r="AB131" s="103"/>
    </row>
    <row r="132" spans="1:28" ht="17.55" customHeight="1" x14ac:dyDescent="0.2">
      <c r="A132" s="57">
        <v>31.5</v>
      </c>
      <c r="B132" s="57" t="s">
        <v>40</v>
      </c>
      <c r="C132" s="200"/>
      <c r="D132" s="100" t="s">
        <v>292</v>
      </c>
      <c r="E132" s="210"/>
      <c r="F132" s="211"/>
      <c r="G132" s="212"/>
      <c r="H132" s="213"/>
      <c r="I132" s="185"/>
      <c r="J132" s="237"/>
      <c r="K132" s="99"/>
      <c r="L132" s="57">
        <v>31.5</v>
      </c>
      <c r="M132" s="57" t="s">
        <v>41</v>
      </c>
      <c r="N132" s="200"/>
      <c r="O132" s="100" t="s">
        <v>292</v>
      </c>
      <c r="P132" s="202"/>
      <c r="Q132" s="203"/>
      <c r="R132" s="204"/>
      <c r="S132" s="205"/>
      <c r="T132" s="185"/>
      <c r="U132" s="237"/>
      <c r="V132" s="66"/>
      <c r="AB132" s="103"/>
    </row>
    <row r="133" spans="1:28" ht="25.05" customHeight="1" thickBot="1" x14ac:dyDescent="0.25">
      <c r="A133" s="57">
        <v>31.75</v>
      </c>
      <c r="B133" s="57" t="s">
        <v>40</v>
      </c>
      <c r="C133" s="201"/>
      <c r="D133" s="102" t="s">
        <v>34</v>
      </c>
      <c r="E133" s="214"/>
      <c r="F133" s="215"/>
      <c r="G133" s="216"/>
      <c r="H133" s="217"/>
      <c r="I133" s="186"/>
      <c r="J133" s="238"/>
      <c r="K133" s="99"/>
      <c r="L133" s="57">
        <v>31.75</v>
      </c>
      <c r="M133" s="57" t="s">
        <v>41</v>
      </c>
      <c r="N133" s="201"/>
      <c r="O133" s="102" t="s">
        <v>34</v>
      </c>
      <c r="P133" s="214"/>
      <c r="Q133" s="215"/>
      <c r="R133" s="216"/>
      <c r="S133" s="217"/>
      <c r="T133" s="186"/>
      <c r="U133" s="238"/>
      <c r="V133" s="66"/>
      <c r="AB133" s="103"/>
    </row>
    <row r="134" spans="1:28" ht="17.55" customHeight="1" x14ac:dyDescent="0.2">
      <c r="A134" s="57">
        <v>32</v>
      </c>
      <c r="B134" s="57" t="s">
        <v>40</v>
      </c>
      <c r="C134" s="199">
        <v>32</v>
      </c>
      <c r="D134" s="98" t="s">
        <v>292</v>
      </c>
      <c r="E134" s="202"/>
      <c r="F134" s="203"/>
      <c r="G134" s="204"/>
      <c r="H134" s="205"/>
      <c r="I134" s="182"/>
      <c r="J134" s="236"/>
      <c r="K134" s="99"/>
      <c r="L134" s="57">
        <v>32</v>
      </c>
      <c r="M134" s="57" t="s">
        <v>41</v>
      </c>
      <c r="N134" s="199">
        <v>32</v>
      </c>
      <c r="O134" s="98" t="s">
        <v>292</v>
      </c>
      <c r="P134" s="202"/>
      <c r="Q134" s="203"/>
      <c r="R134" s="204"/>
      <c r="S134" s="205"/>
      <c r="T134" s="182"/>
      <c r="U134" s="236"/>
      <c r="V134" s="66"/>
      <c r="AB134" s="103"/>
    </row>
    <row r="135" spans="1:28" ht="25.05" customHeight="1" thickBot="1" x14ac:dyDescent="0.25">
      <c r="A135" s="57">
        <v>32.25</v>
      </c>
      <c r="B135" s="57" t="s">
        <v>40</v>
      </c>
      <c r="C135" s="200"/>
      <c r="D135" s="101" t="s">
        <v>34</v>
      </c>
      <c r="E135" s="206"/>
      <c r="F135" s="207"/>
      <c r="G135" s="208"/>
      <c r="H135" s="209"/>
      <c r="I135" s="183"/>
      <c r="J135" s="237"/>
      <c r="K135" s="99"/>
      <c r="L135" s="57">
        <v>32.25</v>
      </c>
      <c r="M135" s="57" t="s">
        <v>41</v>
      </c>
      <c r="N135" s="200"/>
      <c r="O135" s="101" t="s">
        <v>34</v>
      </c>
      <c r="P135" s="214"/>
      <c r="Q135" s="215"/>
      <c r="R135" s="216"/>
      <c r="S135" s="217"/>
      <c r="T135" s="183"/>
      <c r="U135" s="237"/>
      <c r="V135" s="66"/>
      <c r="AB135" s="103"/>
    </row>
    <row r="136" spans="1:28" ht="17.55" customHeight="1" x14ac:dyDescent="0.2">
      <c r="A136" s="57">
        <v>32.5</v>
      </c>
      <c r="B136" s="57" t="s">
        <v>40</v>
      </c>
      <c r="C136" s="200"/>
      <c r="D136" s="100" t="s">
        <v>292</v>
      </c>
      <c r="E136" s="210"/>
      <c r="F136" s="211"/>
      <c r="G136" s="212"/>
      <c r="H136" s="213"/>
      <c r="I136" s="185"/>
      <c r="J136" s="237"/>
      <c r="K136" s="99"/>
      <c r="L136" s="57">
        <v>32.5</v>
      </c>
      <c r="M136" s="57" t="s">
        <v>41</v>
      </c>
      <c r="N136" s="200"/>
      <c r="O136" s="100" t="s">
        <v>292</v>
      </c>
      <c r="P136" s="202"/>
      <c r="Q136" s="203"/>
      <c r="R136" s="204"/>
      <c r="S136" s="205"/>
      <c r="T136" s="185"/>
      <c r="U136" s="237"/>
      <c r="V136" s="66"/>
      <c r="AB136" s="103"/>
    </row>
    <row r="137" spans="1:28" ht="25.05" customHeight="1" thickBot="1" x14ac:dyDescent="0.25">
      <c r="A137" s="57">
        <v>32.75</v>
      </c>
      <c r="B137" s="57" t="s">
        <v>40</v>
      </c>
      <c r="C137" s="201"/>
      <c r="D137" s="102" t="s">
        <v>34</v>
      </c>
      <c r="E137" s="214"/>
      <c r="F137" s="215"/>
      <c r="G137" s="216"/>
      <c r="H137" s="217"/>
      <c r="I137" s="186"/>
      <c r="J137" s="238"/>
      <c r="K137" s="99"/>
      <c r="L137" s="57">
        <v>32.75</v>
      </c>
      <c r="M137" s="57" t="s">
        <v>41</v>
      </c>
      <c r="N137" s="201"/>
      <c r="O137" s="102" t="s">
        <v>34</v>
      </c>
      <c r="P137" s="214"/>
      <c r="Q137" s="215"/>
      <c r="R137" s="216"/>
      <c r="S137" s="217"/>
      <c r="T137" s="186"/>
      <c r="U137" s="238"/>
      <c r="V137" s="66"/>
      <c r="AB137" s="103"/>
    </row>
    <row r="138" spans="1:28" ht="17.55" customHeight="1" x14ac:dyDescent="0.2">
      <c r="A138" s="57">
        <v>33</v>
      </c>
      <c r="B138" s="57" t="s">
        <v>40</v>
      </c>
      <c r="C138" s="199">
        <v>33</v>
      </c>
      <c r="D138" s="98" t="s">
        <v>292</v>
      </c>
      <c r="E138" s="202"/>
      <c r="F138" s="203"/>
      <c r="G138" s="204"/>
      <c r="H138" s="205"/>
      <c r="I138" s="182"/>
      <c r="J138" s="236"/>
      <c r="K138" s="99"/>
      <c r="L138" s="57">
        <v>33</v>
      </c>
      <c r="M138" s="57" t="s">
        <v>41</v>
      </c>
      <c r="N138" s="199">
        <v>33</v>
      </c>
      <c r="O138" s="98" t="s">
        <v>292</v>
      </c>
      <c r="P138" s="202"/>
      <c r="Q138" s="203"/>
      <c r="R138" s="204"/>
      <c r="S138" s="205"/>
      <c r="T138" s="182"/>
      <c r="U138" s="236"/>
      <c r="V138" s="66"/>
      <c r="AB138" s="103"/>
    </row>
    <row r="139" spans="1:28" ht="25.05" customHeight="1" thickBot="1" x14ac:dyDescent="0.25">
      <c r="A139" s="57">
        <v>33.25</v>
      </c>
      <c r="B139" s="57" t="s">
        <v>40</v>
      </c>
      <c r="C139" s="200"/>
      <c r="D139" s="101" t="s">
        <v>34</v>
      </c>
      <c r="E139" s="206"/>
      <c r="F139" s="207"/>
      <c r="G139" s="208"/>
      <c r="H139" s="209"/>
      <c r="I139" s="183"/>
      <c r="J139" s="237"/>
      <c r="K139" s="99"/>
      <c r="L139" s="57">
        <v>33.25</v>
      </c>
      <c r="M139" s="57" t="s">
        <v>41</v>
      </c>
      <c r="N139" s="200"/>
      <c r="O139" s="101" t="s">
        <v>34</v>
      </c>
      <c r="P139" s="214"/>
      <c r="Q139" s="215"/>
      <c r="R139" s="216"/>
      <c r="S139" s="217"/>
      <c r="T139" s="183"/>
      <c r="U139" s="237"/>
      <c r="V139" s="66"/>
      <c r="AB139" s="103"/>
    </row>
    <row r="140" spans="1:28" ht="17.55" customHeight="1" x14ac:dyDescent="0.2">
      <c r="A140" s="57">
        <v>33.5</v>
      </c>
      <c r="B140" s="57" t="s">
        <v>40</v>
      </c>
      <c r="C140" s="200"/>
      <c r="D140" s="100" t="s">
        <v>292</v>
      </c>
      <c r="E140" s="210"/>
      <c r="F140" s="211"/>
      <c r="G140" s="212"/>
      <c r="H140" s="213"/>
      <c r="I140" s="185"/>
      <c r="J140" s="237"/>
      <c r="K140" s="99"/>
      <c r="L140" s="57">
        <v>33.5</v>
      </c>
      <c r="M140" s="57" t="s">
        <v>41</v>
      </c>
      <c r="N140" s="200"/>
      <c r="O140" s="100" t="s">
        <v>292</v>
      </c>
      <c r="P140" s="202"/>
      <c r="Q140" s="203"/>
      <c r="R140" s="204"/>
      <c r="S140" s="205"/>
      <c r="T140" s="185"/>
      <c r="U140" s="237"/>
      <c r="V140" s="66"/>
      <c r="AB140" s="103"/>
    </row>
    <row r="141" spans="1:28" ht="25.05" customHeight="1" thickBot="1" x14ac:dyDescent="0.25">
      <c r="A141" s="57">
        <v>33.75</v>
      </c>
      <c r="B141" s="57" t="s">
        <v>40</v>
      </c>
      <c r="C141" s="201"/>
      <c r="D141" s="102" t="s">
        <v>34</v>
      </c>
      <c r="E141" s="214"/>
      <c r="F141" s="215"/>
      <c r="G141" s="216"/>
      <c r="H141" s="217"/>
      <c r="I141" s="186"/>
      <c r="J141" s="238"/>
      <c r="K141" s="99"/>
      <c r="L141" s="57">
        <v>33.75</v>
      </c>
      <c r="M141" s="57" t="s">
        <v>41</v>
      </c>
      <c r="N141" s="201"/>
      <c r="O141" s="102" t="s">
        <v>34</v>
      </c>
      <c r="P141" s="214"/>
      <c r="Q141" s="215"/>
      <c r="R141" s="216"/>
      <c r="S141" s="217"/>
      <c r="T141" s="186"/>
      <c r="U141" s="238"/>
      <c r="V141" s="66"/>
      <c r="AB141" s="103"/>
    </row>
    <row r="142" spans="1:28" ht="17.55" customHeight="1" x14ac:dyDescent="0.2">
      <c r="A142" s="57">
        <v>34</v>
      </c>
      <c r="B142" s="57" t="s">
        <v>40</v>
      </c>
      <c r="C142" s="199">
        <v>34</v>
      </c>
      <c r="D142" s="98" t="s">
        <v>292</v>
      </c>
      <c r="E142" s="202"/>
      <c r="F142" s="203"/>
      <c r="G142" s="204"/>
      <c r="H142" s="205"/>
      <c r="I142" s="182"/>
      <c r="J142" s="236"/>
      <c r="K142" s="99"/>
      <c r="L142" s="57">
        <v>34</v>
      </c>
      <c r="M142" s="57" t="s">
        <v>41</v>
      </c>
      <c r="N142" s="199">
        <v>34</v>
      </c>
      <c r="O142" s="98" t="s">
        <v>292</v>
      </c>
      <c r="P142" s="202"/>
      <c r="Q142" s="203"/>
      <c r="R142" s="204"/>
      <c r="S142" s="205"/>
      <c r="T142" s="182"/>
      <c r="U142" s="236"/>
      <c r="V142" s="66"/>
      <c r="AB142" s="103"/>
    </row>
    <row r="143" spans="1:28" ht="25.05" customHeight="1" thickBot="1" x14ac:dyDescent="0.25">
      <c r="A143" s="57">
        <v>34.25</v>
      </c>
      <c r="B143" s="57" t="s">
        <v>40</v>
      </c>
      <c r="C143" s="200"/>
      <c r="D143" s="101" t="s">
        <v>34</v>
      </c>
      <c r="E143" s="206"/>
      <c r="F143" s="207"/>
      <c r="G143" s="208"/>
      <c r="H143" s="209"/>
      <c r="I143" s="183"/>
      <c r="J143" s="237"/>
      <c r="K143" s="99"/>
      <c r="L143" s="57">
        <v>34.25</v>
      </c>
      <c r="M143" s="57" t="s">
        <v>41</v>
      </c>
      <c r="N143" s="200"/>
      <c r="O143" s="101" t="s">
        <v>34</v>
      </c>
      <c r="P143" s="214"/>
      <c r="Q143" s="215"/>
      <c r="R143" s="216"/>
      <c r="S143" s="217"/>
      <c r="T143" s="183"/>
      <c r="U143" s="237"/>
      <c r="V143" s="66"/>
      <c r="AB143" s="103"/>
    </row>
    <row r="144" spans="1:28" ht="17.55" customHeight="1" x14ac:dyDescent="0.2">
      <c r="A144" s="57">
        <v>34.5</v>
      </c>
      <c r="B144" s="57" t="s">
        <v>40</v>
      </c>
      <c r="C144" s="200"/>
      <c r="D144" s="100" t="s">
        <v>292</v>
      </c>
      <c r="E144" s="210"/>
      <c r="F144" s="211"/>
      <c r="G144" s="212"/>
      <c r="H144" s="213"/>
      <c r="I144" s="185"/>
      <c r="J144" s="237"/>
      <c r="K144" s="99"/>
      <c r="L144" s="57">
        <v>34.5</v>
      </c>
      <c r="M144" s="57" t="s">
        <v>41</v>
      </c>
      <c r="N144" s="200"/>
      <c r="O144" s="100" t="s">
        <v>292</v>
      </c>
      <c r="P144" s="202"/>
      <c r="Q144" s="203"/>
      <c r="R144" s="204"/>
      <c r="S144" s="205"/>
      <c r="T144" s="185"/>
      <c r="U144" s="237"/>
      <c r="V144" s="66"/>
      <c r="AB144" s="103"/>
    </row>
    <row r="145" spans="1:28" ht="25.05" customHeight="1" thickBot="1" x14ac:dyDescent="0.25">
      <c r="A145" s="57">
        <v>34.75</v>
      </c>
      <c r="B145" s="57" t="s">
        <v>40</v>
      </c>
      <c r="C145" s="201"/>
      <c r="D145" s="102" t="s">
        <v>34</v>
      </c>
      <c r="E145" s="214"/>
      <c r="F145" s="215"/>
      <c r="G145" s="216"/>
      <c r="H145" s="217"/>
      <c r="I145" s="186"/>
      <c r="J145" s="238"/>
      <c r="K145" s="99"/>
      <c r="L145" s="57">
        <v>34.75</v>
      </c>
      <c r="M145" s="57" t="s">
        <v>41</v>
      </c>
      <c r="N145" s="201"/>
      <c r="O145" s="102" t="s">
        <v>34</v>
      </c>
      <c r="P145" s="214"/>
      <c r="Q145" s="215"/>
      <c r="R145" s="216"/>
      <c r="S145" s="217"/>
      <c r="T145" s="186"/>
      <c r="U145" s="238"/>
      <c r="V145" s="66"/>
      <c r="AB145" s="103"/>
    </row>
    <row r="146" spans="1:28" ht="17.55" customHeight="1" x14ac:dyDescent="0.2">
      <c r="A146" s="57">
        <v>35</v>
      </c>
      <c r="B146" s="57" t="s">
        <v>40</v>
      </c>
      <c r="C146" s="199">
        <v>35</v>
      </c>
      <c r="D146" s="98" t="s">
        <v>292</v>
      </c>
      <c r="E146" s="202"/>
      <c r="F146" s="203"/>
      <c r="G146" s="204"/>
      <c r="H146" s="205"/>
      <c r="I146" s="182"/>
      <c r="J146" s="236"/>
      <c r="K146" s="99"/>
      <c r="L146" s="57">
        <v>35</v>
      </c>
      <c r="M146" s="57" t="s">
        <v>41</v>
      </c>
      <c r="N146" s="199">
        <v>35</v>
      </c>
      <c r="O146" s="98" t="s">
        <v>292</v>
      </c>
      <c r="P146" s="202"/>
      <c r="Q146" s="203"/>
      <c r="R146" s="204"/>
      <c r="S146" s="205"/>
      <c r="T146" s="182"/>
      <c r="U146" s="236"/>
      <c r="V146" s="66"/>
      <c r="AB146" s="103"/>
    </row>
    <row r="147" spans="1:28" ht="25.05" customHeight="1" thickBot="1" x14ac:dyDescent="0.25">
      <c r="A147" s="57">
        <v>35.25</v>
      </c>
      <c r="B147" s="57" t="s">
        <v>40</v>
      </c>
      <c r="C147" s="200"/>
      <c r="D147" s="101" t="s">
        <v>34</v>
      </c>
      <c r="E147" s="206"/>
      <c r="F147" s="207"/>
      <c r="G147" s="208"/>
      <c r="H147" s="209"/>
      <c r="I147" s="183"/>
      <c r="J147" s="237"/>
      <c r="K147" s="99"/>
      <c r="L147" s="57">
        <v>35.25</v>
      </c>
      <c r="M147" s="57" t="s">
        <v>41</v>
      </c>
      <c r="N147" s="200"/>
      <c r="O147" s="101" t="s">
        <v>34</v>
      </c>
      <c r="P147" s="214"/>
      <c r="Q147" s="215"/>
      <c r="R147" s="216"/>
      <c r="S147" s="217"/>
      <c r="T147" s="183"/>
      <c r="U147" s="237"/>
      <c r="V147" s="66"/>
      <c r="AB147" s="103"/>
    </row>
    <row r="148" spans="1:28" ht="17.55" customHeight="1" x14ac:dyDescent="0.2">
      <c r="A148" s="57">
        <v>35.5</v>
      </c>
      <c r="B148" s="57" t="s">
        <v>40</v>
      </c>
      <c r="C148" s="200"/>
      <c r="D148" s="100" t="s">
        <v>292</v>
      </c>
      <c r="E148" s="210"/>
      <c r="F148" s="211"/>
      <c r="G148" s="212"/>
      <c r="H148" s="213"/>
      <c r="I148" s="185"/>
      <c r="J148" s="237"/>
      <c r="K148" s="99"/>
      <c r="L148" s="57">
        <v>35.5</v>
      </c>
      <c r="M148" s="57" t="s">
        <v>41</v>
      </c>
      <c r="N148" s="200"/>
      <c r="O148" s="100" t="s">
        <v>292</v>
      </c>
      <c r="P148" s="202"/>
      <c r="Q148" s="203"/>
      <c r="R148" s="204"/>
      <c r="S148" s="205"/>
      <c r="T148" s="185"/>
      <c r="U148" s="237"/>
      <c r="V148" s="66"/>
      <c r="AB148" s="103"/>
    </row>
    <row r="149" spans="1:28" ht="25.05" customHeight="1" thickBot="1" x14ac:dyDescent="0.25">
      <c r="A149" s="57">
        <v>35.75</v>
      </c>
      <c r="B149" s="57" t="s">
        <v>40</v>
      </c>
      <c r="C149" s="201"/>
      <c r="D149" s="102" t="s">
        <v>34</v>
      </c>
      <c r="E149" s="214"/>
      <c r="F149" s="215"/>
      <c r="G149" s="216"/>
      <c r="H149" s="217"/>
      <c r="I149" s="186"/>
      <c r="J149" s="238"/>
      <c r="K149" s="99"/>
      <c r="L149" s="57">
        <v>35.75</v>
      </c>
      <c r="M149" s="57" t="s">
        <v>41</v>
      </c>
      <c r="N149" s="201"/>
      <c r="O149" s="102" t="s">
        <v>34</v>
      </c>
      <c r="P149" s="214"/>
      <c r="Q149" s="215"/>
      <c r="R149" s="216"/>
      <c r="S149" s="217"/>
      <c r="T149" s="186"/>
      <c r="U149" s="238"/>
      <c r="V149" s="66"/>
      <c r="AB149" s="103"/>
    </row>
    <row r="150" spans="1:28" ht="17.55" customHeight="1" x14ac:dyDescent="0.2">
      <c r="A150" s="57">
        <v>36</v>
      </c>
      <c r="B150" s="57" t="s">
        <v>40</v>
      </c>
      <c r="C150" s="199">
        <v>36</v>
      </c>
      <c r="D150" s="98" t="s">
        <v>292</v>
      </c>
      <c r="E150" s="202"/>
      <c r="F150" s="203"/>
      <c r="G150" s="204"/>
      <c r="H150" s="205"/>
      <c r="I150" s="182"/>
      <c r="J150" s="236"/>
      <c r="K150" s="99"/>
      <c r="L150" s="57">
        <v>36</v>
      </c>
      <c r="M150" s="57" t="s">
        <v>41</v>
      </c>
      <c r="N150" s="199">
        <v>36</v>
      </c>
      <c r="O150" s="98" t="s">
        <v>292</v>
      </c>
      <c r="P150" s="202"/>
      <c r="Q150" s="203"/>
      <c r="R150" s="204"/>
      <c r="S150" s="205"/>
      <c r="T150" s="182"/>
      <c r="U150" s="236"/>
      <c r="V150" s="66"/>
      <c r="AB150" s="103"/>
    </row>
    <row r="151" spans="1:28" ht="25.05" customHeight="1" thickBot="1" x14ac:dyDescent="0.25">
      <c r="A151" s="57">
        <v>36.25</v>
      </c>
      <c r="B151" s="57" t="s">
        <v>40</v>
      </c>
      <c r="C151" s="200"/>
      <c r="D151" s="101" t="s">
        <v>34</v>
      </c>
      <c r="E151" s="206"/>
      <c r="F151" s="207"/>
      <c r="G151" s="208"/>
      <c r="H151" s="209"/>
      <c r="I151" s="183"/>
      <c r="J151" s="237"/>
      <c r="K151" s="99"/>
      <c r="L151" s="57">
        <v>36.25</v>
      </c>
      <c r="M151" s="57" t="s">
        <v>41</v>
      </c>
      <c r="N151" s="200"/>
      <c r="O151" s="101" t="s">
        <v>34</v>
      </c>
      <c r="P151" s="214"/>
      <c r="Q151" s="215"/>
      <c r="R151" s="216"/>
      <c r="S151" s="217"/>
      <c r="T151" s="183"/>
      <c r="U151" s="237"/>
      <c r="V151" s="66"/>
      <c r="AB151" s="61"/>
    </row>
    <row r="152" spans="1:28" ht="17.55" customHeight="1" x14ac:dyDescent="0.2">
      <c r="A152" s="57">
        <v>36.5</v>
      </c>
      <c r="B152" s="57" t="s">
        <v>40</v>
      </c>
      <c r="C152" s="200"/>
      <c r="D152" s="100" t="s">
        <v>292</v>
      </c>
      <c r="E152" s="210"/>
      <c r="F152" s="211"/>
      <c r="G152" s="212"/>
      <c r="H152" s="213"/>
      <c r="I152" s="185"/>
      <c r="J152" s="237"/>
      <c r="K152" s="99"/>
      <c r="L152" s="57">
        <v>36.5</v>
      </c>
      <c r="M152" s="57" t="s">
        <v>41</v>
      </c>
      <c r="N152" s="200"/>
      <c r="O152" s="100" t="s">
        <v>292</v>
      </c>
      <c r="P152" s="202"/>
      <c r="Q152" s="203"/>
      <c r="R152" s="204"/>
      <c r="S152" s="205"/>
      <c r="T152" s="185"/>
      <c r="U152" s="237"/>
      <c r="V152" s="66"/>
      <c r="AB152" s="61"/>
    </row>
    <row r="153" spans="1:28" ht="25.05" customHeight="1" thickBot="1" x14ac:dyDescent="0.25">
      <c r="A153" s="57">
        <v>36.75</v>
      </c>
      <c r="B153" s="57" t="s">
        <v>40</v>
      </c>
      <c r="C153" s="201"/>
      <c r="D153" s="102" t="s">
        <v>34</v>
      </c>
      <c r="E153" s="214"/>
      <c r="F153" s="215"/>
      <c r="G153" s="216"/>
      <c r="H153" s="217"/>
      <c r="I153" s="186"/>
      <c r="J153" s="238"/>
      <c r="K153" s="99"/>
      <c r="L153" s="57">
        <v>36.75</v>
      </c>
      <c r="M153" s="57" t="s">
        <v>41</v>
      </c>
      <c r="N153" s="201"/>
      <c r="O153" s="102" t="s">
        <v>34</v>
      </c>
      <c r="P153" s="214"/>
      <c r="Q153" s="215"/>
      <c r="R153" s="216"/>
      <c r="S153" s="217"/>
      <c r="T153" s="186"/>
      <c r="U153" s="238"/>
      <c r="V153" s="66"/>
      <c r="AB153" s="61"/>
    </row>
    <row r="154" spans="1:28" ht="17.55" customHeight="1" x14ac:dyDescent="0.2">
      <c r="A154" s="57">
        <v>37</v>
      </c>
      <c r="B154" s="57" t="s">
        <v>40</v>
      </c>
      <c r="C154" s="199">
        <v>37</v>
      </c>
      <c r="D154" s="98" t="s">
        <v>292</v>
      </c>
      <c r="E154" s="202"/>
      <c r="F154" s="203"/>
      <c r="G154" s="204"/>
      <c r="H154" s="205"/>
      <c r="I154" s="182"/>
      <c r="J154" s="236"/>
      <c r="K154" s="99"/>
      <c r="L154" s="57">
        <v>37</v>
      </c>
      <c r="M154" s="57" t="s">
        <v>41</v>
      </c>
      <c r="N154" s="199">
        <v>37</v>
      </c>
      <c r="O154" s="98" t="s">
        <v>292</v>
      </c>
      <c r="P154" s="202"/>
      <c r="Q154" s="203"/>
      <c r="R154" s="204"/>
      <c r="S154" s="205"/>
      <c r="T154" s="182"/>
      <c r="U154" s="236"/>
      <c r="V154" s="66"/>
      <c r="AB154" s="61"/>
    </row>
    <row r="155" spans="1:28" ht="25.05" customHeight="1" thickBot="1" x14ac:dyDescent="0.25">
      <c r="A155" s="57">
        <v>37.25</v>
      </c>
      <c r="B155" s="57" t="s">
        <v>40</v>
      </c>
      <c r="C155" s="200"/>
      <c r="D155" s="101" t="s">
        <v>34</v>
      </c>
      <c r="E155" s="206"/>
      <c r="F155" s="207"/>
      <c r="G155" s="208"/>
      <c r="H155" s="209"/>
      <c r="I155" s="183"/>
      <c r="J155" s="237"/>
      <c r="K155" s="99"/>
      <c r="L155" s="57">
        <v>37.25</v>
      </c>
      <c r="M155" s="57" t="s">
        <v>41</v>
      </c>
      <c r="N155" s="200"/>
      <c r="O155" s="101" t="s">
        <v>34</v>
      </c>
      <c r="P155" s="214"/>
      <c r="Q155" s="215"/>
      <c r="R155" s="216"/>
      <c r="S155" s="217"/>
      <c r="T155" s="183"/>
      <c r="U155" s="237"/>
      <c r="V155" s="66"/>
      <c r="AB155" s="103"/>
    </row>
    <row r="156" spans="1:28" ht="17.55" customHeight="1" x14ac:dyDescent="0.2">
      <c r="A156" s="57">
        <v>37.5</v>
      </c>
      <c r="B156" s="57" t="s">
        <v>40</v>
      </c>
      <c r="C156" s="200"/>
      <c r="D156" s="100" t="s">
        <v>292</v>
      </c>
      <c r="E156" s="210"/>
      <c r="F156" s="211"/>
      <c r="G156" s="212"/>
      <c r="H156" s="213"/>
      <c r="I156" s="185"/>
      <c r="J156" s="237"/>
      <c r="K156" s="99"/>
      <c r="L156" s="57">
        <v>37.5</v>
      </c>
      <c r="M156" s="57" t="s">
        <v>41</v>
      </c>
      <c r="N156" s="200"/>
      <c r="O156" s="100" t="s">
        <v>292</v>
      </c>
      <c r="P156" s="202"/>
      <c r="Q156" s="203"/>
      <c r="R156" s="204"/>
      <c r="S156" s="205"/>
      <c r="T156" s="185"/>
      <c r="U156" s="237"/>
      <c r="V156" s="66"/>
      <c r="AB156" s="103"/>
    </row>
    <row r="157" spans="1:28" ht="25.05" customHeight="1" thickBot="1" x14ac:dyDescent="0.25">
      <c r="A157" s="57">
        <v>37.75</v>
      </c>
      <c r="B157" s="57" t="s">
        <v>40</v>
      </c>
      <c r="C157" s="201"/>
      <c r="D157" s="102" t="s">
        <v>34</v>
      </c>
      <c r="E157" s="214"/>
      <c r="F157" s="215"/>
      <c r="G157" s="216"/>
      <c r="H157" s="217"/>
      <c r="I157" s="186"/>
      <c r="J157" s="238"/>
      <c r="K157" s="99"/>
      <c r="L157" s="57">
        <v>37.75</v>
      </c>
      <c r="M157" s="57" t="s">
        <v>41</v>
      </c>
      <c r="N157" s="201"/>
      <c r="O157" s="102" t="s">
        <v>34</v>
      </c>
      <c r="P157" s="214"/>
      <c r="Q157" s="215"/>
      <c r="R157" s="216"/>
      <c r="S157" s="217"/>
      <c r="T157" s="186"/>
      <c r="U157" s="238"/>
      <c r="V157" s="66"/>
      <c r="AB157" s="103"/>
    </row>
    <row r="158" spans="1:28" ht="17.55" customHeight="1" x14ac:dyDescent="0.2">
      <c r="A158" s="57">
        <v>38</v>
      </c>
      <c r="B158" s="57" t="s">
        <v>40</v>
      </c>
      <c r="C158" s="199">
        <v>38</v>
      </c>
      <c r="D158" s="98" t="s">
        <v>292</v>
      </c>
      <c r="E158" s="202"/>
      <c r="F158" s="203"/>
      <c r="G158" s="204"/>
      <c r="H158" s="205"/>
      <c r="I158" s="182"/>
      <c r="J158" s="236"/>
      <c r="K158" s="99"/>
      <c r="L158" s="57">
        <v>38</v>
      </c>
      <c r="M158" s="57" t="s">
        <v>41</v>
      </c>
      <c r="N158" s="199">
        <v>38</v>
      </c>
      <c r="O158" s="98" t="s">
        <v>292</v>
      </c>
      <c r="P158" s="202"/>
      <c r="Q158" s="203"/>
      <c r="R158" s="204"/>
      <c r="S158" s="205"/>
      <c r="T158" s="182"/>
      <c r="U158" s="236"/>
      <c r="V158" s="66"/>
      <c r="AB158" s="103"/>
    </row>
    <row r="159" spans="1:28" ht="25.05" customHeight="1" thickBot="1" x14ac:dyDescent="0.25">
      <c r="A159" s="57">
        <v>38.25</v>
      </c>
      <c r="B159" s="57" t="s">
        <v>40</v>
      </c>
      <c r="C159" s="200"/>
      <c r="D159" s="101" t="s">
        <v>34</v>
      </c>
      <c r="E159" s="206"/>
      <c r="F159" s="207"/>
      <c r="G159" s="208"/>
      <c r="H159" s="209"/>
      <c r="I159" s="183"/>
      <c r="J159" s="237"/>
      <c r="K159" s="99"/>
      <c r="L159" s="57">
        <v>38.25</v>
      </c>
      <c r="M159" s="57" t="s">
        <v>41</v>
      </c>
      <c r="N159" s="200"/>
      <c r="O159" s="101" t="s">
        <v>34</v>
      </c>
      <c r="P159" s="214"/>
      <c r="Q159" s="215"/>
      <c r="R159" s="216"/>
      <c r="S159" s="217"/>
      <c r="T159" s="183"/>
      <c r="U159" s="237"/>
      <c r="V159" s="66"/>
      <c r="AB159" s="103"/>
    </row>
    <row r="160" spans="1:28" ht="17.55" customHeight="1" x14ac:dyDescent="0.2">
      <c r="A160" s="57">
        <v>38.5</v>
      </c>
      <c r="B160" s="57" t="s">
        <v>40</v>
      </c>
      <c r="C160" s="200"/>
      <c r="D160" s="100" t="s">
        <v>292</v>
      </c>
      <c r="E160" s="210"/>
      <c r="F160" s="211"/>
      <c r="G160" s="212"/>
      <c r="H160" s="213"/>
      <c r="I160" s="185"/>
      <c r="J160" s="237"/>
      <c r="K160" s="99"/>
      <c r="L160" s="57">
        <v>38.5</v>
      </c>
      <c r="M160" s="57" t="s">
        <v>41</v>
      </c>
      <c r="N160" s="200"/>
      <c r="O160" s="100" t="s">
        <v>292</v>
      </c>
      <c r="P160" s="202"/>
      <c r="Q160" s="203"/>
      <c r="R160" s="204"/>
      <c r="S160" s="205"/>
      <c r="T160" s="185"/>
      <c r="U160" s="237"/>
      <c r="V160" s="66"/>
      <c r="AB160" s="103"/>
    </row>
    <row r="161" spans="1:28" ht="25.05" customHeight="1" thickBot="1" x14ac:dyDescent="0.25">
      <c r="A161" s="57">
        <v>38.75</v>
      </c>
      <c r="B161" s="57" t="s">
        <v>40</v>
      </c>
      <c r="C161" s="201"/>
      <c r="D161" s="102" t="s">
        <v>34</v>
      </c>
      <c r="E161" s="214"/>
      <c r="F161" s="215"/>
      <c r="G161" s="216"/>
      <c r="H161" s="217"/>
      <c r="I161" s="186"/>
      <c r="J161" s="238"/>
      <c r="K161" s="99"/>
      <c r="L161" s="57">
        <v>38.75</v>
      </c>
      <c r="M161" s="57" t="s">
        <v>41</v>
      </c>
      <c r="N161" s="201"/>
      <c r="O161" s="102" t="s">
        <v>34</v>
      </c>
      <c r="P161" s="214"/>
      <c r="Q161" s="215"/>
      <c r="R161" s="216"/>
      <c r="S161" s="217"/>
      <c r="T161" s="186"/>
      <c r="U161" s="238"/>
      <c r="V161" s="66"/>
      <c r="AB161" s="103"/>
    </row>
    <row r="162" spans="1:28" ht="17.55" customHeight="1" x14ac:dyDescent="0.2">
      <c r="A162" s="57">
        <v>39</v>
      </c>
      <c r="B162" s="57" t="s">
        <v>40</v>
      </c>
      <c r="C162" s="199">
        <v>39</v>
      </c>
      <c r="D162" s="98" t="s">
        <v>292</v>
      </c>
      <c r="E162" s="202"/>
      <c r="F162" s="203"/>
      <c r="G162" s="204"/>
      <c r="H162" s="205"/>
      <c r="I162" s="182"/>
      <c r="J162" s="236"/>
      <c r="K162" s="99"/>
      <c r="L162" s="57">
        <v>39</v>
      </c>
      <c r="M162" s="57" t="s">
        <v>41</v>
      </c>
      <c r="N162" s="199">
        <v>39</v>
      </c>
      <c r="O162" s="98" t="s">
        <v>292</v>
      </c>
      <c r="P162" s="202"/>
      <c r="Q162" s="203"/>
      <c r="R162" s="204"/>
      <c r="S162" s="205"/>
      <c r="T162" s="182"/>
      <c r="U162" s="236"/>
      <c r="V162" s="66"/>
      <c r="AB162" s="103"/>
    </row>
    <row r="163" spans="1:28" ht="25.05" customHeight="1" thickBot="1" x14ac:dyDescent="0.25">
      <c r="A163" s="57">
        <v>39.25</v>
      </c>
      <c r="B163" s="57" t="s">
        <v>40</v>
      </c>
      <c r="C163" s="200"/>
      <c r="D163" s="101" t="s">
        <v>34</v>
      </c>
      <c r="E163" s="206"/>
      <c r="F163" s="207"/>
      <c r="G163" s="208"/>
      <c r="H163" s="209"/>
      <c r="I163" s="183"/>
      <c r="J163" s="237"/>
      <c r="K163" s="99"/>
      <c r="L163" s="57">
        <v>39.25</v>
      </c>
      <c r="M163" s="57" t="s">
        <v>41</v>
      </c>
      <c r="N163" s="200"/>
      <c r="O163" s="101" t="s">
        <v>34</v>
      </c>
      <c r="P163" s="214"/>
      <c r="Q163" s="215"/>
      <c r="R163" s="216"/>
      <c r="S163" s="217"/>
      <c r="T163" s="183"/>
      <c r="U163" s="237"/>
      <c r="V163" s="66"/>
      <c r="AB163" s="103"/>
    </row>
    <row r="164" spans="1:28" ht="17.55" customHeight="1" x14ac:dyDescent="0.2">
      <c r="A164" s="57">
        <v>39.5</v>
      </c>
      <c r="B164" s="57" t="s">
        <v>40</v>
      </c>
      <c r="C164" s="200"/>
      <c r="D164" s="100" t="s">
        <v>292</v>
      </c>
      <c r="E164" s="210"/>
      <c r="F164" s="211"/>
      <c r="G164" s="212"/>
      <c r="H164" s="213"/>
      <c r="I164" s="185"/>
      <c r="J164" s="237"/>
      <c r="K164" s="99"/>
      <c r="L164" s="57">
        <v>39.5</v>
      </c>
      <c r="M164" s="57" t="s">
        <v>41</v>
      </c>
      <c r="N164" s="200"/>
      <c r="O164" s="100" t="s">
        <v>292</v>
      </c>
      <c r="P164" s="202"/>
      <c r="Q164" s="203"/>
      <c r="R164" s="204"/>
      <c r="S164" s="205"/>
      <c r="T164" s="185"/>
      <c r="U164" s="237"/>
      <c r="V164" s="66"/>
      <c r="AB164" s="103"/>
    </row>
    <row r="165" spans="1:28" ht="25.05" customHeight="1" thickBot="1" x14ac:dyDescent="0.25">
      <c r="A165" s="57">
        <v>39.75</v>
      </c>
      <c r="B165" s="57" t="s">
        <v>40</v>
      </c>
      <c r="C165" s="201"/>
      <c r="D165" s="102" t="s">
        <v>34</v>
      </c>
      <c r="E165" s="214"/>
      <c r="F165" s="215"/>
      <c r="G165" s="216"/>
      <c r="H165" s="217"/>
      <c r="I165" s="186"/>
      <c r="J165" s="238"/>
      <c r="K165" s="99"/>
      <c r="L165" s="57">
        <v>39.75</v>
      </c>
      <c r="M165" s="57" t="s">
        <v>41</v>
      </c>
      <c r="N165" s="201"/>
      <c r="O165" s="102" t="s">
        <v>34</v>
      </c>
      <c r="P165" s="214"/>
      <c r="Q165" s="215"/>
      <c r="R165" s="216"/>
      <c r="S165" s="217"/>
      <c r="T165" s="186"/>
      <c r="U165" s="238"/>
      <c r="V165" s="66"/>
      <c r="AB165" s="103"/>
    </row>
    <row r="166" spans="1:28" ht="17.55" customHeight="1" x14ac:dyDescent="0.2">
      <c r="A166" s="57">
        <v>40</v>
      </c>
      <c r="B166" s="57" t="s">
        <v>40</v>
      </c>
      <c r="C166" s="199">
        <v>40</v>
      </c>
      <c r="D166" s="98" t="s">
        <v>292</v>
      </c>
      <c r="E166" s="202"/>
      <c r="F166" s="203"/>
      <c r="G166" s="204"/>
      <c r="H166" s="205"/>
      <c r="I166" s="182"/>
      <c r="J166" s="236"/>
      <c r="K166" s="99"/>
      <c r="L166" s="57">
        <v>40</v>
      </c>
      <c r="M166" s="57" t="s">
        <v>41</v>
      </c>
      <c r="N166" s="199">
        <v>40</v>
      </c>
      <c r="O166" s="98" t="s">
        <v>292</v>
      </c>
      <c r="P166" s="202"/>
      <c r="Q166" s="203"/>
      <c r="R166" s="204"/>
      <c r="S166" s="205"/>
      <c r="T166" s="182"/>
      <c r="U166" s="236"/>
      <c r="V166" s="66"/>
      <c r="AB166" s="103"/>
    </row>
    <row r="167" spans="1:28" ht="25.05" customHeight="1" thickBot="1" x14ac:dyDescent="0.25">
      <c r="A167" s="57">
        <v>40.25</v>
      </c>
      <c r="B167" s="57" t="s">
        <v>40</v>
      </c>
      <c r="C167" s="200"/>
      <c r="D167" s="101" t="s">
        <v>34</v>
      </c>
      <c r="E167" s="206"/>
      <c r="F167" s="207"/>
      <c r="G167" s="208"/>
      <c r="H167" s="209"/>
      <c r="I167" s="183"/>
      <c r="J167" s="237"/>
      <c r="K167" s="99"/>
      <c r="L167" s="57">
        <v>40.25</v>
      </c>
      <c r="M167" s="57" t="s">
        <v>41</v>
      </c>
      <c r="N167" s="200"/>
      <c r="O167" s="101" t="s">
        <v>34</v>
      </c>
      <c r="P167" s="214"/>
      <c r="Q167" s="215"/>
      <c r="R167" s="216"/>
      <c r="S167" s="217"/>
      <c r="T167" s="183"/>
      <c r="U167" s="237"/>
      <c r="V167" s="66"/>
      <c r="AB167" s="103"/>
    </row>
    <row r="168" spans="1:28" ht="17.55" customHeight="1" x14ac:dyDescent="0.2">
      <c r="A168" s="57">
        <v>40.5</v>
      </c>
      <c r="B168" s="57" t="s">
        <v>40</v>
      </c>
      <c r="C168" s="200"/>
      <c r="D168" s="100" t="s">
        <v>292</v>
      </c>
      <c r="E168" s="210"/>
      <c r="F168" s="211"/>
      <c r="G168" s="212"/>
      <c r="H168" s="213"/>
      <c r="I168" s="185"/>
      <c r="J168" s="237"/>
      <c r="K168" s="99"/>
      <c r="L168" s="57">
        <v>40.5</v>
      </c>
      <c r="M168" s="57" t="s">
        <v>41</v>
      </c>
      <c r="N168" s="200"/>
      <c r="O168" s="100" t="s">
        <v>292</v>
      </c>
      <c r="P168" s="202"/>
      <c r="Q168" s="203"/>
      <c r="R168" s="204"/>
      <c r="S168" s="205"/>
      <c r="T168" s="185"/>
      <c r="U168" s="237"/>
      <c r="V168" s="66"/>
      <c r="AB168" s="103"/>
    </row>
    <row r="169" spans="1:28" ht="25.05" customHeight="1" thickBot="1" x14ac:dyDescent="0.25">
      <c r="A169" s="57">
        <v>40.75</v>
      </c>
      <c r="B169" s="57" t="s">
        <v>40</v>
      </c>
      <c r="C169" s="201"/>
      <c r="D169" s="102" t="s">
        <v>34</v>
      </c>
      <c r="E169" s="214"/>
      <c r="F169" s="215"/>
      <c r="G169" s="216"/>
      <c r="H169" s="217"/>
      <c r="I169" s="186"/>
      <c r="J169" s="238"/>
      <c r="K169" s="99"/>
      <c r="L169" s="57">
        <v>40.75</v>
      </c>
      <c r="M169" s="57" t="s">
        <v>41</v>
      </c>
      <c r="N169" s="201"/>
      <c r="O169" s="102" t="s">
        <v>34</v>
      </c>
      <c r="P169" s="214"/>
      <c r="Q169" s="215"/>
      <c r="R169" s="216"/>
      <c r="S169" s="217"/>
      <c r="T169" s="186"/>
      <c r="U169" s="238"/>
      <c r="V169" s="66"/>
      <c r="AB169" s="103"/>
    </row>
    <row r="170" spans="1:28" ht="17.55" customHeight="1" x14ac:dyDescent="0.2">
      <c r="A170" s="57">
        <v>41</v>
      </c>
      <c r="B170" s="57" t="s">
        <v>40</v>
      </c>
      <c r="C170" s="199">
        <v>41</v>
      </c>
      <c r="D170" s="98" t="s">
        <v>292</v>
      </c>
      <c r="E170" s="202"/>
      <c r="F170" s="203"/>
      <c r="G170" s="204"/>
      <c r="H170" s="205"/>
      <c r="I170" s="182"/>
      <c r="J170" s="236"/>
      <c r="K170" s="99"/>
      <c r="L170" s="57">
        <v>41</v>
      </c>
      <c r="M170" s="57" t="s">
        <v>41</v>
      </c>
      <c r="N170" s="199">
        <v>41</v>
      </c>
      <c r="O170" s="98" t="s">
        <v>292</v>
      </c>
      <c r="P170" s="202"/>
      <c r="Q170" s="203"/>
      <c r="R170" s="204"/>
      <c r="S170" s="205"/>
      <c r="T170" s="182"/>
      <c r="U170" s="236"/>
      <c r="V170" s="66"/>
      <c r="AB170" s="103"/>
    </row>
    <row r="171" spans="1:28" ht="25.05" customHeight="1" thickBot="1" x14ac:dyDescent="0.25">
      <c r="A171" s="57">
        <v>41.25</v>
      </c>
      <c r="B171" s="57" t="s">
        <v>40</v>
      </c>
      <c r="C171" s="200"/>
      <c r="D171" s="101" t="s">
        <v>34</v>
      </c>
      <c r="E171" s="206"/>
      <c r="F171" s="207"/>
      <c r="G171" s="208"/>
      <c r="H171" s="209"/>
      <c r="I171" s="183"/>
      <c r="J171" s="237"/>
      <c r="K171" s="99"/>
      <c r="L171" s="57">
        <v>41.25</v>
      </c>
      <c r="M171" s="57" t="s">
        <v>41</v>
      </c>
      <c r="N171" s="200"/>
      <c r="O171" s="101" t="s">
        <v>34</v>
      </c>
      <c r="P171" s="214"/>
      <c r="Q171" s="215"/>
      <c r="R171" s="216"/>
      <c r="S171" s="217"/>
      <c r="T171" s="183"/>
      <c r="U171" s="237"/>
      <c r="V171" s="66"/>
      <c r="AB171" s="103"/>
    </row>
    <row r="172" spans="1:28" ht="17.55" customHeight="1" x14ac:dyDescent="0.2">
      <c r="A172" s="57">
        <v>41.5</v>
      </c>
      <c r="B172" s="57" t="s">
        <v>40</v>
      </c>
      <c r="C172" s="200"/>
      <c r="D172" s="100" t="s">
        <v>292</v>
      </c>
      <c r="E172" s="210"/>
      <c r="F172" s="211"/>
      <c r="G172" s="212"/>
      <c r="H172" s="213"/>
      <c r="I172" s="185"/>
      <c r="J172" s="237"/>
      <c r="K172" s="99"/>
      <c r="L172" s="57">
        <v>41.5</v>
      </c>
      <c r="M172" s="57" t="s">
        <v>41</v>
      </c>
      <c r="N172" s="200"/>
      <c r="O172" s="100" t="s">
        <v>292</v>
      </c>
      <c r="P172" s="202"/>
      <c r="Q172" s="203"/>
      <c r="R172" s="204"/>
      <c r="S172" s="205"/>
      <c r="T172" s="185"/>
      <c r="U172" s="237"/>
      <c r="V172" s="66"/>
      <c r="AB172" s="103"/>
    </row>
    <row r="173" spans="1:28" ht="25.05" customHeight="1" thickBot="1" x14ac:dyDescent="0.25">
      <c r="A173" s="57">
        <v>41.75</v>
      </c>
      <c r="B173" s="57" t="s">
        <v>40</v>
      </c>
      <c r="C173" s="201"/>
      <c r="D173" s="102" t="s">
        <v>34</v>
      </c>
      <c r="E173" s="214"/>
      <c r="F173" s="215"/>
      <c r="G173" s="216"/>
      <c r="H173" s="217"/>
      <c r="I173" s="186"/>
      <c r="J173" s="238"/>
      <c r="K173" s="99"/>
      <c r="L173" s="57">
        <v>41.75</v>
      </c>
      <c r="M173" s="57" t="s">
        <v>41</v>
      </c>
      <c r="N173" s="201"/>
      <c r="O173" s="102" t="s">
        <v>34</v>
      </c>
      <c r="P173" s="214"/>
      <c r="Q173" s="215"/>
      <c r="R173" s="216"/>
      <c r="S173" s="217"/>
      <c r="T173" s="186"/>
      <c r="U173" s="238"/>
      <c r="V173" s="66"/>
      <c r="AB173" s="103"/>
    </row>
    <row r="174" spans="1:28" ht="17.55" customHeight="1" x14ac:dyDescent="0.2">
      <c r="A174" s="57">
        <v>42</v>
      </c>
      <c r="B174" s="57" t="s">
        <v>40</v>
      </c>
      <c r="C174" s="199">
        <v>42</v>
      </c>
      <c r="D174" s="98" t="s">
        <v>292</v>
      </c>
      <c r="E174" s="202"/>
      <c r="F174" s="203"/>
      <c r="G174" s="204"/>
      <c r="H174" s="205"/>
      <c r="I174" s="182"/>
      <c r="J174" s="236"/>
      <c r="K174" s="99"/>
      <c r="L174" s="57">
        <v>42</v>
      </c>
      <c r="M174" s="57" t="s">
        <v>41</v>
      </c>
      <c r="N174" s="199">
        <v>42</v>
      </c>
      <c r="O174" s="98" t="s">
        <v>292</v>
      </c>
      <c r="P174" s="202"/>
      <c r="Q174" s="203"/>
      <c r="R174" s="204"/>
      <c r="S174" s="205"/>
      <c r="T174" s="182"/>
      <c r="U174" s="236"/>
      <c r="V174" s="66"/>
      <c r="AB174" s="103"/>
    </row>
    <row r="175" spans="1:28" ht="25.05" customHeight="1" thickBot="1" x14ac:dyDescent="0.25">
      <c r="A175" s="57">
        <v>42.25</v>
      </c>
      <c r="B175" s="57" t="s">
        <v>40</v>
      </c>
      <c r="C175" s="200"/>
      <c r="D175" s="101" t="s">
        <v>34</v>
      </c>
      <c r="E175" s="206"/>
      <c r="F175" s="207"/>
      <c r="G175" s="208"/>
      <c r="H175" s="209"/>
      <c r="I175" s="183"/>
      <c r="J175" s="237"/>
      <c r="K175" s="99"/>
      <c r="L175" s="57">
        <v>42.25</v>
      </c>
      <c r="M175" s="57" t="s">
        <v>41</v>
      </c>
      <c r="N175" s="200"/>
      <c r="O175" s="101" t="s">
        <v>34</v>
      </c>
      <c r="P175" s="214"/>
      <c r="Q175" s="215"/>
      <c r="R175" s="216"/>
      <c r="S175" s="217"/>
      <c r="T175" s="183"/>
      <c r="U175" s="237"/>
      <c r="V175" s="66"/>
      <c r="AB175" s="61"/>
    </row>
    <row r="176" spans="1:28" ht="17.55" customHeight="1" x14ac:dyDescent="0.2">
      <c r="A176" s="57">
        <v>42.5</v>
      </c>
      <c r="B176" s="57" t="s">
        <v>40</v>
      </c>
      <c r="C176" s="200"/>
      <c r="D176" s="100" t="s">
        <v>292</v>
      </c>
      <c r="E176" s="210"/>
      <c r="F176" s="211"/>
      <c r="G176" s="212"/>
      <c r="H176" s="213"/>
      <c r="I176" s="185"/>
      <c r="J176" s="237"/>
      <c r="K176" s="99"/>
      <c r="L176" s="57">
        <v>42.5</v>
      </c>
      <c r="M176" s="57" t="s">
        <v>41</v>
      </c>
      <c r="N176" s="200"/>
      <c r="O176" s="100" t="s">
        <v>292</v>
      </c>
      <c r="P176" s="202"/>
      <c r="Q176" s="203"/>
      <c r="R176" s="204"/>
      <c r="S176" s="205"/>
      <c r="T176" s="185"/>
      <c r="U176" s="237"/>
      <c r="V176" s="66"/>
      <c r="AB176" s="61"/>
    </row>
    <row r="177" spans="1:28" ht="25.05" customHeight="1" thickBot="1" x14ac:dyDescent="0.25">
      <c r="A177" s="57">
        <v>42.75</v>
      </c>
      <c r="B177" s="57" t="s">
        <v>40</v>
      </c>
      <c r="C177" s="201"/>
      <c r="D177" s="102" t="s">
        <v>34</v>
      </c>
      <c r="E177" s="214"/>
      <c r="F177" s="215"/>
      <c r="G177" s="216"/>
      <c r="H177" s="217"/>
      <c r="I177" s="186"/>
      <c r="J177" s="238"/>
      <c r="K177" s="99"/>
      <c r="L177" s="57">
        <v>42.75</v>
      </c>
      <c r="M177" s="57" t="s">
        <v>41</v>
      </c>
      <c r="N177" s="201"/>
      <c r="O177" s="102" t="s">
        <v>34</v>
      </c>
      <c r="P177" s="214"/>
      <c r="Q177" s="215"/>
      <c r="R177" s="216"/>
      <c r="S177" s="217"/>
      <c r="T177" s="186"/>
      <c r="U177" s="238"/>
      <c r="V177" s="66"/>
      <c r="AB177" s="61"/>
    </row>
    <row r="178" spans="1:28" ht="17.55" customHeight="1" x14ac:dyDescent="0.2">
      <c r="A178" s="57">
        <v>43</v>
      </c>
      <c r="B178" s="57" t="s">
        <v>40</v>
      </c>
      <c r="C178" s="199">
        <v>43</v>
      </c>
      <c r="D178" s="98" t="s">
        <v>292</v>
      </c>
      <c r="E178" s="202"/>
      <c r="F178" s="203"/>
      <c r="G178" s="204"/>
      <c r="H178" s="205"/>
      <c r="I178" s="182"/>
      <c r="J178" s="236"/>
      <c r="K178" s="99"/>
      <c r="L178" s="57">
        <v>43</v>
      </c>
      <c r="M178" s="57" t="s">
        <v>41</v>
      </c>
      <c r="N178" s="199">
        <v>43</v>
      </c>
      <c r="O178" s="98" t="s">
        <v>292</v>
      </c>
      <c r="P178" s="202"/>
      <c r="Q178" s="203"/>
      <c r="R178" s="204"/>
      <c r="S178" s="205"/>
      <c r="T178" s="182"/>
      <c r="U178" s="236"/>
      <c r="V178" s="66"/>
      <c r="AB178" s="61"/>
    </row>
    <row r="179" spans="1:28" ht="25.05" customHeight="1" thickBot="1" x14ac:dyDescent="0.25">
      <c r="A179" s="57">
        <v>43.25</v>
      </c>
      <c r="B179" s="57" t="s">
        <v>40</v>
      </c>
      <c r="C179" s="200"/>
      <c r="D179" s="101" t="s">
        <v>34</v>
      </c>
      <c r="E179" s="206"/>
      <c r="F179" s="207"/>
      <c r="G179" s="208"/>
      <c r="H179" s="209"/>
      <c r="I179" s="183"/>
      <c r="J179" s="237"/>
      <c r="K179" s="99"/>
      <c r="L179" s="57">
        <v>43.25</v>
      </c>
      <c r="M179" s="57" t="s">
        <v>41</v>
      </c>
      <c r="N179" s="200"/>
      <c r="O179" s="101" t="s">
        <v>34</v>
      </c>
      <c r="P179" s="214"/>
      <c r="Q179" s="215"/>
      <c r="R179" s="216"/>
      <c r="S179" s="217"/>
      <c r="T179" s="183"/>
      <c r="U179" s="237"/>
      <c r="V179" s="66"/>
      <c r="AB179" s="103"/>
    </row>
    <row r="180" spans="1:28" ht="17.55" customHeight="1" x14ac:dyDescent="0.2">
      <c r="A180" s="57">
        <v>43.5</v>
      </c>
      <c r="B180" s="57" t="s">
        <v>40</v>
      </c>
      <c r="C180" s="200"/>
      <c r="D180" s="100" t="s">
        <v>292</v>
      </c>
      <c r="E180" s="210"/>
      <c r="F180" s="211"/>
      <c r="G180" s="212"/>
      <c r="H180" s="213"/>
      <c r="I180" s="185"/>
      <c r="J180" s="237"/>
      <c r="K180" s="99"/>
      <c r="L180" s="57">
        <v>43.5</v>
      </c>
      <c r="M180" s="57" t="s">
        <v>41</v>
      </c>
      <c r="N180" s="200"/>
      <c r="O180" s="100" t="s">
        <v>292</v>
      </c>
      <c r="P180" s="202"/>
      <c r="Q180" s="203"/>
      <c r="R180" s="204"/>
      <c r="S180" s="205"/>
      <c r="T180" s="185"/>
      <c r="U180" s="237"/>
      <c r="V180" s="66"/>
      <c r="AB180" s="103"/>
    </row>
    <row r="181" spans="1:28" ht="25.05" customHeight="1" thickBot="1" x14ac:dyDescent="0.25">
      <c r="A181" s="57">
        <v>43.75</v>
      </c>
      <c r="B181" s="57" t="s">
        <v>40</v>
      </c>
      <c r="C181" s="201"/>
      <c r="D181" s="102" t="s">
        <v>34</v>
      </c>
      <c r="E181" s="214"/>
      <c r="F181" s="215"/>
      <c r="G181" s="216"/>
      <c r="H181" s="217"/>
      <c r="I181" s="186"/>
      <c r="J181" s="238"/>
      <c r="K181" s="99"/>
      <c r="L181" s="57">
        <v>43.75</v>
      </c>
      <c r="M181" s="57" t="s">
        <v>41</v>
      </c>
      <c r="N181" s="201"/>
      <c r="O181" s="102" t="s">
        <v>34</v>
      </c>
      <c r="P181" s="214"/>
      <c r="Q181" s="215"/>
      <c r="R181" s="216"/>
      <c r="S181" s="217"/>
      <c r="T181" s="186"/>
      <c r="U181" s="238"/>
      <c r="V181" s="66"/>
      <c r="AB181" s="103"/>
    </row>
    <row r="182" spans="1:28" ht="17.55" customHeight="1" x14ac:dyDescent="0.2">
      <c r="A182" s="57">
        <v>44</v>
      </c>
      <c r="B182" s="57" t="s">
        <v>40</v>
      </c>
      <c r="C182" s="199">
        <v>44</v>
      </c>
      <c r="D182" s="98" t="s">
        <v>292</v>
      </c>
      <c r="E182" s="202"/>
      <c r="F182" s="203"/>
      <c r="G182" s="204"/>
      <c r="H182" s="205"/>
      <c r="I182" s="182"/>
      <c r="J182" s="236"/>
      <c r="K182" s="99"/>
      <c r="L182" s="57">
        <v>44</v>
      </c>
      <c r="M182" s="57" t="s">
        <v>41</v>
      </c>
      <c r="N182" s="199">
        <v>44</v>
      </c>
      <c r="O182" s="98" t="s">
        <v>292</v>
      </c>
      <c r="P182" s="202"/>
      <c r="Q182" s="203"/>
      <c r="R182" s="204"/>
      <c r="S182" s="205"/>
      <c r="T182" s="182"/>
      <c r="U182" s="236"/>
      <c r="V182" s="66"/>
      <c r="AB182" s="103"/>
    </row>
    <row r="183" spans="1:28" ht="25.05" customHeight="1" thickBot="1" x14ac:dyDescent="0.25">
      <c r="A183" s="57">
        <v>44.25</v>
      </c>
      <c r="B183" s="57" t="s">
        <v>40</v>
      </c>
      <c r="C183" s="200"/>
      <c r="D183" s="101" t="s">
        <v>34</v>
      </c>
      <c r="E183" s="206"/>
      <c r="F183" s="207"/>
      <c r="G183" s="208"/>
      <c r="H183" s="209"/>
      <c r="I183" s="183"/>
      <c r="J183" s="237"/>
      <c r="K183" s="99"/>
      <c r="L183" s="57">
        <v>44.25</v>
      </c>
      <c r="M183" s="57" t="s">
        <v>41</v>
      </c>
      <c r="N183" s="200"/>
      <c r="O183" s="101" t="s">
        <v>34</v>
      </c>
      <c r="P183" s="214"/>
      <c r="Q183" s="215"/>
      <c r="R183" s="216"/>
      <c r="S183" s="217"/>
      <c r="T183" s="183"/>
      <c r="U183" s="237"/>
      <c r="V183" s="66"/>
      <c r="AB183" s="103"/>
    </row>
    <row r="184" spans="1:28" ht="17.55" customHeight="1" x14ac:dyDescent="0.2">
      <c r="A184" s="57">
        <v>44.5</v>
      </c>
      <c r="B184" s="57" t="s">
        <v>40</v>
      </c>
      <c r="C184" s="200"/>
      <c r="D184" s="100" t="s">
        <v>292</v>
      </c>
      <c r="E184" s="210"/>
      <c r="F184" s="211"/>
      <c r="G184" s="212"/>
      <c r="H184" s="213"/>
      <c r="I184" s="185"/>
      <c r="J184" s="237"/>
      <c r="K184" s="99"/>
      <c r="L184" s="57">
        <v>44.5</v>
      </c>
      <c r="M184" s="57" t="s">
        <v>41</v>
      </c>
      <c r="N184" s="200"/>
      <c r="O184" s="100" t="s">
        <v>292</v>
      </c>
      <c r="P184" s="202"/>
      <c r="Q184" s="203"/>
      <c r="R184" s="204"/>
      <c r="S184" s="205"/>
      <c r="T184" s="185"/>
      <c r="U184" s="237"/>
      <c r="V184" s="66"/>
      <c r="AB184" s="103"/>
    </row>
    <row r="185" spans="1:28" ht="25.05" customHeight="1" thickBot="1" x14ac:dyDescent="0.25">
      <c r="A185" s="57">
        <v>44.75</v>
      </c>
      <c r="B185" s="57" t="s">
        <v>40</v>
      </c>
      <c r="C185" s="201"/>
      <c r="D185" s="102" t="s">
        <v>34</v>
      </c>
      <c r="E185" s="214"/>
      <c r="F185" s="215"/>
      <c r="G185" s="216"/>
      <c r="H185" s="217"/>
      <c r="I185" s="186"/>
      <c r="J185" s="238"/>
      <c r="K185" s="99"/>
      <c r="L185" s="57">
        <v>44.75</v>
      </c>
      <c r="M185" s="57" t="s">
        <v>41</v>
      </c>
      <c r="N185" s="201"/>
      <c r="O185" s="102" t="s">
        <v>34</v>
      </c>
      <c r="P185" s="214"/>
      <c r="Q185" s="215"/>
      <c r="R185" s="216"/>
      <c r="S185" s="217"/>
      <c r="T185" s="186"/>
      <c r="U185" s="238"/>
      <c r="V185" s="66"/>
      <c r="AB185" s="103"/>
    </row>
    <row r="186" spans="1:28" ht="17.55" customHeight="1" x14ac:dyDescent="0.2">
      <c r="A186" s="57">
        <v>45</v>
      </c>
      <c r="B186" s="57" t="s">
        <v>40</v>
      </c>
      <c r="C186" s="199">
        <v>45</v>
      </c>
      <c r="D186" s="98" t="s">
        <v>292</v>
      </c>
      <c r="E186" s="202"/>
      <c r="F186" s="203"/>
      <c r="G186" s="204"/>
      <c r="H186" s="205"/>
      <c r="I186" s="182"/>
      <c r="J186" s="236"/>
      <c r="K186" s="99"/>
      <c r="L186" s="57">
        <v>45</v>
      </c>
      <c r="M186" s="57" t="s">
        <v>41</v>
      </c>
      <c r="N186" s="199">
        <v>45</v>
      </c>
      <c r="O186" s="98" t="s">
        <v>292</v>
      </c>
      <c r="P186" s="202"/>
      <c r="Q186" s="203"/>
      <c r="R186" s="204"/>
      <c r="S186" s="205"/>
      <c r="T186" s="182"/>
      <c r="U186" s="236"/>
      <c r="V186" s="66"/>
      <c r="AB186" s="103"/>
    </row>
    <row r="187" spans="1:28" ht="25.05" customHeight="1" thickBot="1" x14ac:dyDescent="0.25">
      <c r="A187" s="57">
        <v>45.25</v>
      </c>
      <c r="B187" s="57" t="s">
        <v>40</v>
      </c>
      <c r="C187" s="200"/>
      <c r="D187" s="101" t="s">
        <v>34</v>
      </c>
      <c r="E187" s="206"/>
      <c r="F187" s="207"/>
      <c r="G187" s="208"/>
      <c r="H187" s="209"/>
      <c r="I187" s="183"/>
      <c r="J187" s="237"/>
      <c r="K187" s="99"/>
      <c r="L187" s="57">
        <v>45.25</v>
      </c>
      <c r="M187" s="57" t="s">
        <v>41</v>
      </c>
      <c r="N187" s="200"/>
      <c r="O187" s="101" t="s">
        <v>34</v>
      </c>
      <c r="P187" s="214"/>
      <c r="Q187" s="215"/>
      <c r="R187" s="216"/>
      <c r="S187" s="217"/>
      <c r="T187" s="183"/>
      <c r="U187" s="237"/>
      <c r="V187" s="66"/>
      <c r="AB187" s="103"/>
    </row>
    <row r="188" spans="1:28" ht="17.55" customHeight="1" x14ac:dyDescent="0.2">
      <c r="A188" s="57">
        <v>45.5</v>
      </c>
      <c r="B188" s="57" t="s">
        <v>40</v>
      </c>
      <c r="C188" s="200"/>
      <c r="D188" s="100" t="s">
        <v>292</v>
      </c>
      <c r="E188" s="210"/>
      <c r="F188" s="211"/>
      <c r="G188" s="212"/>
      <c r="H188" s="213"/>
      <c r="I188" s="185"/>
      <c r="J188" s="237"/>
      <c r="K188" s="99"/>
      <c r="L188" s="57">
        <v>45.5</v>
      </c>
      <c r="M188" s="57" t="s">
        <v>41</v>
      </c>
      <c r="N188" s="200"/>
      <c r="O188" s="100" t="s">
        <v>292</v>
      </c>
      <c r="P188" s="202"/>
      <c r="Q188" s="203"/>
      <c r="R188" s="204"/>
      <c r="S188" s="205"/>
      <c r="T188" s="185"/>
      <c r="U188" s="237"/>
      <c r="V188" s="66"/>
      <c r="AB188" s="103"/>
    </row>
    <row r="189" spans="1:28" ht="25.05" customHeight="1" thickBot="1" x14ac:dyDescent="0.25">
      <c r="A189" s="57">
        <v>45.75</v>
      </c>
      <c r="B189" s="57" t="s">
        <v>40</v>
      </c>
      <c r="C189" s="201"/>
      <c r="D189" s="102" t="s">
        <v>34</v>
      </c>
      <c r="E189" s="214"/>
      <c r="F189" s="215"/>
      <c r="G189" s="216"/>
      <c r="H189" s="217"/>
      <c r="I189" s="186"/>
      <c r="J189" s="238"/>
      <c r="K189" s="99"/>
      <c r="L189" s="57">
        <v>45.75</v>
      </c>
      <c r="M189" s="57" t="s">
        <v>41</v>
      </c>
      <c r="N189" s="201"/>
      <c r="O189" s="102" t="s">
        <v>34</v>
      </c>
      <c r="P189" s="214"/>
      <c r="Q189" s="215"/>
      <c r="R189" s="216"/>
      <c r="S189" s="217"/>
      <c r="T189" s="186"/>
      <c r="U189" s="238"/>
      <c r="V189" s="66"/>
      <c r="AB189" s="103"/>
    </row>
    <row r="190" spans="1:28" ht="17.55" customHeight="1" x14ac:dyDescent="0.2">
      <c r="A190" s="57">
        <v>46</v>
      </c>
      <c r="B190" s="57" t="s">
        <v>40</v>
      </c>
      <c r="C190" s="199">
        <v>46</v>
      </c>
      <c r="D190" s="98" t="s">
        <v>292</v>
      </c>
      <c r="E190" s="202"/>
      <c r="F190" s="203"/>
      <c r="G190" s="204"/>
      <c r="H190" s="205"/>
      <c r="I190" s="182"/>
      <c r="J190" s="236"/>
      <c r="K190" s="99"/>
      <c r="L190" s="57">
        <v>46</v>
      </c>
      <c r="M190" s="57" t="s">
        <v>41</v>
      </c>
      <c r="N190" s="199">
        <v>46</v>
      </c>
      <c r="O190" s="98" t="s">
        <v>292</v>
      </c>
      <c r="P190" s="202"/>
      <c r="Q190" s="203"/>
      <c r="R190" s="204"/>
      <c r="S190" s="205"/>
      <c r="T190" s="182"/>
      <c r="U190" s="236"/>
      <c r="V190" s="66"/>
      <c r="AB190" s="103"/>
    </row>
    <row r="191" spans="1:28" ht="25.05" customHeight="1" thickBot="1" x14ac:dyDescent="0.25">
      <c r="A191" s="57">
        <v>46.25</v>
      </c>
      <c r="B191" s="57" t="s">
        <v>40</v>
      </c>
      <c r="C191" s="200"/>
      <c r="D191" s="101" t="s">
        <v>34</v>
      </c>
      <c r="E191" s="206"/>
      <c r="F191" s="207"/>
      <c r="G191" s="208"/>
      <c r="H191" s="209"/>
      <c r="I191" s="183"/>
      <c r="J191" s="237"/>
      <c r="K191" s="99"/>
      <c r="L191" s="57">
        <v>46.25</v>
      </c>
      <c r="M191" s="57" t="s">
        <v>41</v>
      </c>
      <c r="N191" s="200"/>
      <c r="O191" s="101" t="s">
        <v>34</v>
      </c>
      <c r="P191" s="214"/>
      <c r="Q191" s="215"/>
      <c r="R191" s="216"/>
      <c r="S191" s="217"/>
      <c r="T191" s="183"/>
      <c r="U191" s="237"/>
      <c r="V191" s="66"/>
      <c r="AB191" s="103"/>
    </row>
    <row r="192" spans="1:28" ht="17.55" customHeight="1" x14ac:dyDescent="0.2">
      <c r="A192" s="57">
        <v>46.5</v>
      </c>
      <c r="B192" s="57" t="s">
        <v>40</v>
      </c>
      <c r="C192" s="200"/>
      <c r="D192" s="100" t="s">
        <v>292</v>
      </c>
      <c r="E192" s="210"/>
      <c r="F192" s="211"/>
      <c r="G192" s="212"/>
      <c r="H192" s="213"/>
      <c r="I192" s="185"/>
      <c r="J192" s="237"/>
      <c r="K192" s="99"/>
      <c r="L192" s="57">
        <v>46.5</v>
      </c>
      <c r="M192" s="57" t="s">
        <v>41</v>
      </c>
      <c r="N192" s="200"/>
      <c r="O192" s="100" t="s">
        <v>292</v>
      </c>
      <c r="P192" s="202"/>
      <c r="Q192" s="203"/>
      <c r="R192" s="204"/>
      <c r="S192" s="205"/>
      <c r="T192" s="185"/>
      <c r="U192" s="237"/>
      <c r="V192" s="66"/>
      <c r="AB192" s="103"/>
    </row>
    <row r="193" spans="1:28" ht="25.05" customHeight="1" thickBot="1" x14ac:dyDescent="0.25">
      <c r="A193" s="57">
        <v>46.75</v>
      </c>
      <c r="B193" s="57" t="s">
        <v>40</v>
      </c>
      <c r="C193" s="201"/>
      <c r="D193" s="102" t="s">
        <v>34</v>
      </c>
      <c r="E193" s="214"/>
      <c r="F193" s="215"/>
      <c r="G193" s="216"/>
      <c r="H193" s="217"/>
      <c r="I193" s="186"/>
      <c r="J193" s="238"/>
      <c r="K193" s="99"/>
      <c r="L193" s="57">
        <v>46.75</v>
      </c>
      <c r="M193" s="57" t="s">
        <v>41</v>
      </c>
      <c r="N193" s="201"/>
      <c r="O193" s="102" t="s">
        <v>34</v>
      </c>
      <c r="P193" s="214"/>
      <c r="Q193" s="215"/>
      <c r="R193" s="216"/>
      <c r="S193" s="217"/>
      <c r="T193" s="186"/>
      <c r="U193" s="238"/>
      <c r="V193" s="66"/>
      <c r="AB193" s="103"/>
    </row>
    <row r="194" spans="1:28" ht="17.55" customHeight="1" x14ac:dyDescent="0.2">
      <c r="A194" s="57">
        <v>47</v>
      </c>
      <c r="B194" s="57" t="s">
        <v>40</v>
      </c>
      <c r="C194" s="199">
        <v>47</v>
      </c>
      <c r="D194" s="98" t="s">
        <v>292</v>
      </c>
      <c r="E194" s="202"/>
      <c r="F194" s="203"/>
      <c r="G194" s="204"/>
      <c r="H194" s="205"/>
      <c r="I194" s="182"/>
      <c r="J194" s="236"/>
      <c r="K194" s="99"/>
      <c r="L194" s="57">
        <v>47</v>
      </c>
      <c r="M194" s="57" t="s">
        <v>41</v>
      </c>
      <c r="N194" s="199">
        <v>47</v>
      </c>
      <c r="O194" s="98" t="s">
        <v>292</v>
      </c>
      <c r="P194" s="202"/>
      <c r="Q194" s="203"/>
      <c r="R194" s="204"/>
      <c r="S194" s="205"/>
      <c r="T194" s="182"/>
      <c r="U194" s="236"/>
      <c r="V194" s="66"/>
      <c r="AB194" s="103"/>
    </row>
    <row r="195" spans="1:28" ht="25.05" customHeight="1" thickBot="1" x14ac:dyDescent="0.25">
      <c r="A195" s="57">
        <v>47.25</v>
      </c>
      <c r="B195" s="57" t="s">
        <v>40</v>
      </c>
      <c r="C195" s="200"/>
      <c r="D195" s="101" t="s">
        <v>34</v>
      </c>
      <c r="E195" s="206"/>
      <c r="F195" s="207"/>
      <c r="G195" s="208"/>
      <c r="H195" s="209"/>
      <c r="I195" s="183"/>
      <c r="J195" s="237"/>
      <c r="K195" s="99"/>
      <c r="L195" s="57">
        <v>47.25</v>
      </c>
      <c r="M195" s="57" t="s">
        <v>41</v>
      </c>
      <c r="N195" s="200"/>
      <c r="O195" s="101" t="s">
        <v>34</v>
      </c>
      <c r="P195" s="214"/>
      <c r="Q195" s="215"/>
      <c r="R195" s="216"/>
      <c r="S195" s="217"/>
      <c r="T195" s="183"/>
      <c r="U195" s="237"/>
      <c r="V195" s="66"/>
      <c r="AB195" s="103"/>
    </row>
    <row r="196" spans="1:28" ht="17.55" customHeight="1" x14ac:dyDescent="0.2">
      <c r="A196" s="57">
        <v>47.5</v>
      </c>
      <c r="B196" s="57" t="s">
        <v>40</v>
      </c>
      <c r="C196" s="200"/>
      <c r="D196" s="100" t="s">
        <v>292</v>
      </c>
      <c r="E196" s="210"/>
      <c r="F196" s="211"/>
      <c r="G196" s="212"/>
      <c r="H196" s="213"/>
      <c r="I196" s="185"/>
      <c r="J196" s="237"/>
      <c r="K196" s="99"/>
      <c r="L196" s="57">
        <v>47.5</v>
      </c>
      <c r="M196" s="57" t="s">
        <v>41</v>
      </c>
      <c r="N196" s="200"/>
      <c r="O196" s="100" t="s">
        <v>292</v>
      </c>
      <c r="P196" s="202"/>
      <c r="Q196" s="203"/>
      <c r="R196" s="204"/>
      <c r="S196" s="205"/>
      <c r="T196" s="185"/>
      <c r="U196" s="237"/>
      <c r="V196" s="66"/>
      <c r="AB196" s="103"/>
    </row>
    <row r="197" spans="1:28" ht="25.05" customHeight="1" thickBot="1" x14ac:dyDescent="0.25">
      <c r="A197" s="57">
        <v>47.75</v>
      </c>
      <c r="B197" s="57" t="s">
        <v>40</v>
      </c>
      <c r="C197" s="201"/>
      <c r="D197" s="102" t="s">
        <v>34</v>
      </c>
      <c r="E197" s="214"/>
      <c r="F197" s="215"/>
      <c r="G197" s="216"/>
      <c r="H197" s="217"/>
      <c r="I197" s="186"/>
      <c r="J197" s="238"/>
      <c r="K197" s="99"/>
      <c r="L197" s="57">
        <v>47.75</v>
      </c>
      <c r="M197" s="57" t="s">
        <v>41</v>
      </c>
      <c r="N197" s="201"/>
      <c r="O197" s="102" t="s">
        <v>34</v>
      </c>
      <c r="P197" s="214"/>
      <c r="Q197" s="215"/>
      <c r="R197" s="216"/>
      <c r="S197" s="217"/>
      <c r="T197" s="186"/>
      <c r="U197" s="238"/>
      <c r="V197" s="66"/>
      <c r="AB197" s="103"/>
    </row>
    <row r="198" spans="1:28" ht="17.55" customHeight="1" x14ac:dyDescent="0.2">
      <c r="A198" s="57">
        <v>48</v>
      </c>
      <c r="B198" s="57" t="s">
        <v>40</v>
      </c>
      <c r="C198" s="199">
        <v>48</v>
      </c>
      <c r="D198" s="98" t="s">
        <v>292</v>
      </c>
      <c r="E198" s="202"/>
      <c r="F198" s="203"/>
      <c r="G198" s="204"/>
      <c r="H198" s="205"/>
      <c r="I198" s="182"/>
      <c r="J198" s="236"/>
      <c r="K198" s="99"/>
      <c r="L198" s="57">
        <v>48</v>
      </c>
      <c r="M198" s="57" t="s">
        <v>41</v>
      </c>
      <c r="N198" s="199">
        <v>48</v>
      </c>
      <c r="O198" s="98" t="s">
        <v>292</v>
      </c>
      <c r="P198" s="202"/>
      <c r="Q198" s="203"/>
      <c r="R198" s="204"/>
      <c r="S198" s="205"/>
      <c r="T198" s="182"/>
      <c r="U198" s="236"/>
      <c r="V198" s="66"/>
      <c r="AB198" s="103"/>
    </row>
    <row r="199" spans="1:28" ht="25.05" customHeight="1" thickBot="1" x14ac:dyDescent="0.25">
      <c r="A199" s="57">
        <v>48.25</v>
      </c>
      <c r="B199" s="57" t="s">
        <v>40</v>
      </c>
      <c r="C199" s="200"/>
      <c r="D199" s="101" t="s">
        <v>34</v>
      </c>
      <c r="E199" s="206"/>
      <c r="F199" s="207"/>
      <c r="G199" s="208"/>
      <c r="H199" s="209"/>
      <c r="I199" s="183"/>
      <c r="J199" s="237"/>
      <c r="K199" s="99"/>
      <c r="L199" s="57">
        <v>48.25</v>
      </c>
      <c r="M199" s="57" t="s">
        <v>41</v>
      </c>
      <c r="N199" s="200"/>
      <c r="O199" s="101" t="s">
        <v>34</v>
      </c>
      <c r="P199" s="214"/>
      <c r="Q199" s="215"/>
      <c r="R199" s="216"/>
      <c r="S199" s="217"/>
      <c r="T199" s="183"/>
      <c r="U199" s="237"/>
      <c r="V199" s="66"/>
      <c r="AB199" s="61"/>
    </row>
    <row r="200" spans="1:28" ht="17.55" customHeight="1" x14ac:dyDescent="0.2">
      <c r="A200" s="57">
        <v>48.5</v>
      </c>
      <c r="B200" s="57" t="s">
        <v>40</v>
      </c>
      <c r="C200" s="200"/>
      <c r="D200" s="100" t="s">
        <v>292</v>
      </c>
      <c r="E200" s="210"/>
      <c r="F200" s="211"/>
      <c r="G200" s="212"/>
      <c r="H200" s="213"/>
      <c r="I200" s="185"/>
      <c r="J200" s="237"/>
      <c r="K200" s="99"/>
      <c r="L200" s="57">
        <v>48.5</v>
      </c>
      <c r="M200" s="57" t="s">
        <v>41</v>
      </c>
      <c r="N200" s="200"/>
      <c r="O200" s="100" t="s">
        <v>292</v>
      </c>
      <c r="P200" s="202"/>
      <c r="Q200" s="203"/>
      <c r="R200" s="204"/>
      <c r="S200" s="205"/>
      <c r="T200" s="185"/>
      <c r="U200" s="237"/>
      <c r="V200" s="66"/>
      <c r="AB200" s="61"/>
    </row>
    <row r="201" spans="1:28" ht="25.05" customHeight="1" thickBot="1" x14ac:dyDescent="0.25">
      <c r="A201" s="57">
        <v>48.75</v>
      </c>
      <c r="B201" s="57" t="s">
        <v>40</v>
      </c>
      <c r="C201" s="201"/>
      <c r="D201" s="102" t="s">
        <v>34</v>
      </c>
      <c r="E201" s="214"/>
      <c r="F201" s="215"/>
      <c r="G201" s="216"/>
      <c r="H201" s="217"/>
      <c r="I201" s="186"/>
      <c r="J201" s="238"/>
      <c r="K201" s="99"/>
      <c r="L201" s="57">
        <v>48.75</v>
      </c>
      <c r="M201" s="57" t="s">
        <v>41</v>
      </c>
      <c r="N201" s="201"/>
      <c r="O201" s="102" t="s">
        <v>34</v>
      </c>
      <c r="P201" s="214"/>
      <c r="Q201" s="215"/>
      <c r="R201" s="216"/>
      <c r="S201" s="217"/>
      <c r="T201" s="186"/>
      <c r="U201" s="238"/>
      <c r="V201" s="66"/>
      <c r="AB201" s="61"/>
    </row>
    <row r="202" spans="1:28" ht="17.55" customHeight="1" x14ac:dyDescent="0.2">
      <c r="A202" s="57">
        <v>49</v>
      </c>
      <c r="B202" s="57" t="s">
        <v>40</v>
      </c>
      <c r="C202" s="199">
        <v>49</v>
      </c>
      <c r="D202" s="98" t="s">
        <v>292</v>
      </c>
      <c r="E202" s="202"/>
      <c r="F202" s="203"/>
      <c r="G202" s="204"/>
      <c r="H202" s="205"/>
      <c r="I202" s="182"/>
      <c r="J202" s="236"/>
      <c r="K202" s="99"/>
      <c r="L202" s="57">
        <v>49</v>
      </c>
      <c r="M202" s="57" t="s">
        <v>41</v>
      </c>
      <c r="N202" s="199">
        <v>49</v>
      </c>
      <c r="O202" s="98" t="s">
        <v>292</v>
      </c>
      <c r="P202" s="202"/>
      <c r="Q202" s="203"/>
      <c r="R202" s="204"/>
      <c r="S202" s="205"/>
      <c r="T202" s="182"/>
      <c r="U202" s="236"/>
      <c r="V202" s="66"/>
      <c r="AB202" s="61"/>
    </row>
    <row r="203" spans="1:28" ht="25.05" customHeight="1" thickBot="1" x14ac:dyDescent="0.25">
      <c r="A203" s="57">
        <v>49.25</v>
      </c>
      <c r="B203" s="57" t="s">
        <v>40</v>
      </c>
      <c r="C203" s="200"/>
      <c r="D203" s="101" t="s">
        <v>34</v>
      </c>
      <c r="E203" s="206"/>
      <c r="F203" s="207"/>
      <c r="G203" s="208"/>
      <c r="H203" s="209"/>
      <c r="I203" s="183"/>
      <c r="J203" s="237"/>
      <c r="K203" s="99"/>
      <c r="L203" s="57">
        <v>49.25</v>
      </c>
      <c r="M203" s="57" t="s">
        <v>41</v>
      </c>
      <c r="N203" s="200"/>
      <c r="O203" s="101" t="s">
        <v>34</v>
      </c>
      <c r="P203" s="214"/>
      <c r="Q203" s="215"/>
      <c r="R203" s="216"/>
      <c r="S203" s="217"/>
      <c r="T203" s="183"/>
      <c r="U203" s="237"/>
      <c r="V203" s="66"/>
      <c r="AB203" s="61"/>
    </row>
    <row r="204" spans="1:28" ht="17.55" customHeight="1" x14ac:dyDescent="0.2">
      <c r="A204" s="57">
        <v>49.5</v>
      </c>
      <c r="B204" s="57" t="s">
        <v>40</v>
      </c>
      <c r="C204" s="200"/>
      <c r="D204" s="100" t="s">
        <v>292</v>
      </c>
      <c r="E204" s="210"/>
      <c r="F204" s="211"/>
      <c r="G204" s="212"/>
      <c r="H204" s="213"/>
      <c r="I204" s="185"/>
      <c r="J204" s="237"/>
      <c r="K204" s="99"/>
      <c r="L204" s="57">
        <v>49.5</v>
      </c>
      <c r="M204" s="57" t="s">
        <v>41</v>
      </c>
      <c r="N204" s="200"/>
      <c r="O204" s="100" t="s">
        <v>292</v>
      </c>
      <c r="P204" s="202"/>
      <c r="Q204" s="203"/>
      <c r="R204" s="204"/>
      <c r="S204" s="205"/>
      <c r="T204" s="185"/>
      <c r="U204" s="237"/>
      <c r="V204" s="66"/>
      <c r="AB204" s="61"/>
    </row>
    <row r="205" spans="1:28" ht="25.05" customHeight="1" thickBot="1" x14ac:dyDescent="0.25">
      <c r="A205" s="57">
        <v>49.75</v>
      </c>
      <c r="B205" s="57" t="s">
        <v>40</v>
      </c>
      <c r="C205" s="201"/>
      <c r="D205" s="102" t="s">
        <v>34</v>
      </c>
      <c r="E205" s="214"/>
      <c r="F205" s="215"/>
      <c r="G205" s="216"/>
      <c r="H205" s="217"/>
      <c r="I205" s="186"/>
      <c r="J205" s="238"/>
      <c r="K205" s="99"/>
      <c r="L205" s="57">
        <v>49.75</v>
      </c>
      <c r="M205" s="57" t="s">
        <v>41</v>
      </c>
      <c r="N205" s="201"/>
      <c r="O205" s="102" t="s">
        <v>34</v>
      </c>
      <c r="P205" s="214"/>
      <c r="Q205" s="215"/>
      <c r="R205" s="216"/>
      <c r="S205" s="217"/>
      <c r="T205" s="186"/>
      <c r="U205" s="238"/>
      <c r="V205" s="66"/>
      <c r="AB205" s="61"/>
    </row>
    <row r="206" spans="1:28" ht="17.55" customHeight="1" x14ac:dyDescent="0.2">
      <c r="A206" s="57">
        <v>50</v>
      </c>
      <c r="B206" s="57" t="s">
        <v>40</v>
      </c>
      <c r="C206" s="199">
        <v>50</v>
      </c>
      <c r="D206" s="98" t="s">
        <v>292</v>
      </c>
      <c r="E206" s="202"/>
      <c r="F206" s="203"/>
      <c r="G206" s="204"/>
      <c r="H206" s="205"/>
      <c r="I206" s="182"/>
      <c r="J206" s="236"/>
      <c r="K206" s="99"/>
      <c r="L206" s="57">
        <v>50</v>
      </c>
      <c r="M206" s="57" t="s">
        <v>41</v>
      </c>
      <c r="N206" s="199">
        <v>50</v>
      </c>
      <c r="O206" s="98" t="s">
        <v>292</v>
      </c>
      <c r="P206" s="202"/>
      <c r="Q206" s="203"/>
      <c r="R206" s="204"/>
      <c r="S206" s="205"/>
      <c r="T206" s="182"/>
      <c r="U206" s="236"/>
      <c r="V206" s="66"/>
      <c r="AB206" s="61"/>
    </row>
    <row r="207" spans="1:28" ht="25.05" customHeight="1" thickBot="1" x14ac:dyDescent="0.25">
      <c r="A207" s="57">
        <v>50.25</v>
      </c>
      <c r="B207" s="57" t="s">
        <v>40</v>
      </c>
      <c r="C207" s="200"/>
      <c r="D207" s="101" t="s">
        <v>34</v>
      </c>
      <c r="E207" s="206"/>
      <c r="F207" s="207"/>
      <c r="G207" s="208"/>
      <c r="H207" s="209"/>
      <c r="I207" s="183"/>
      <c r="J207" s="237"/>
      <c r="K207" s="99"/>
      <c r="L207" s="57">
        <v>50.25</v>
      </c>
      <c r="M207" s="57" t="s">
        <v>41</v>
      </c>
      <c r="N207" s="200"/>
      <c r="O207" s="101" t="s">
        <v>34</v>
      </c>
      <c r="P207" s="214"/>
      <c r="Q207" s="215"/>
      <c r="R207" s="216"/>
      <c r="S207" s="217"/>
      <c r="T207" s="183"/>
      <c r="U207" s="237"/>
      <c r="V207" s="66"/>
      <c r="AB207" s="61"/>
    </row>
    <row r="208" spans="1:28" ht="17.55" customHeight="1" x14ac:dyDescent="0.2">
      <c r="A208" s="57">
        <v>50.5</v>
      </c>
      <c r="B208" s="57" t="s">
        <v>40</v>
      </c>
      <c r="C208" s="200"/>
      <c r="D208" s="100" t="s">
        <v>292</v>
      </c>
      <c r="E208" s="210"/>
      <c r="F208" s="211"/>
      <c r="G208" s="212"/>
      <c r="H208" s="213"/>
      <c r="I208" s="185"/>
      <c r="J208" s="237"/>
      <c r="K208" s="99"/>
      <c r="L208" s="57">
        <v>50.5</v>
      </c>
      <c r="M208" s="57" t="s">
        <v>41</v>
      </c>
      <c r="N208" s="200"/>
      <c r="O208" s="100" t="s">
        <v>292</v>
      </c>
      <c r="P208" s="202"/>
      <c r="Q208" s="203"/>
      <c r="R208" s="204"/>
      <c r="S208" s="205"/>
      <c r="T208" s="185"/>
      <c r="U208" s="237"/>
      <c r="V208" s="66"/>
      <c r="AB208" s="61"/>
    </row>
    <row r="209" spans="1:28" ht="25.05" customHeight="1" thickBot="1" x14ac:dyDescent="0.25">
      <c r="A209" s="57">
        <v>50.75</v>
      </c>
      <c r="B209" s="57" t="s">
        <v>40</v>
      </c>
      <c r="C209" s="201"/>
      <c r="D209" s="102" t="s">
        <v>34</v>
      </c>
      <c r="E209" s="214"/>
      <c r="F209" s="215"/>
      <c r="G209" s="216"/>
      <c r="H209" s="217"/>
      <c r="I209" s="186"/>
      <c r="J209" s="238"/>
      <c r="K209" s="99"/>
      <c r="L209" s="57">
        <v>50.75</v>
      </c>
      <c r="M209" s="57" t="s">
        <v>41</v>
      </c>
      <c r="N209" s="201"/>
      <c r="O209" s="102" t="s">
        <v>34</v>
      </c>
      <c r="P209" s="214"/>
      <c r="Q209" s="215"/>
      <c r="R209" s="216"/>
      <c r="S209" s="217"/>
      <c r="T209" s="186"/>
      <c r="U209" s="238"/>
      <c r="V209" s="66"/>
      <c r="AB209" s="61"/>
    </row>
    <row r="210" spans="1:28" ht="17.55" customHeight="1" x14ac:dyDescent="0.2">
      <c r="A210" s="57">
        <v>51</v>
      </c>
      <c r="B210" s="57" t="s">
        <v>40</v>
      </c>
      <c r="C210" s="199">
        <v>51</v>
      </c>
      <c r="D210" s="98" t="s">
        <v>292</v>
      </c>
      <c r="E210" s="202"/>
      <c r="F210" s="203"/>
      <c r="G210" s="204"/>
      <c r="H210" s="205"/>
      <c r="I210" s="182"/>
      <c r="J210" s="236"/>
      <c r="K210" s="99"/>
      <c r="L210" s="57">
        <v>51</v>
      </c>
      <c r="M210" s="57" t="s">
        <v>41</v>
      </c>
      <c r="N210" s="199">
        <v>51</v>
      </c>
      <c r="O210" s="98" t="s">
        <v>292</v>
      </c>
      <c r="P210" s="202"/>
      <c r="Q210" s="203"/>
      <c r="R210" s="204"/>
      <c r="S210" s="205"/>
      <c r="T210" s="182"/>
      <c r="U210" s="236"/>
      <c r="V210" s="66"/>
      <c r="AB210" s="61"/>
    </row>
    <row r="211" spans="1:28" ht="25.05" customHeight="1" thickBot="1" x14ac:dyDescent="0.25">
      <c r="A211" s="57">
        <v>51.25</v>
      </c>
      <c r="B211" s="57" t="s">
        <v>40</v>
      </c>
      <c r="C211" s="200"/>
      <c r="D211" s="101" t="s">
        <v>34</v>
      </c>
      <c r="E211" s="206"/>
      <c r="F211" s="207"/>
      <c r="G211" s="208"/>
      <c r="H211" s="209"/>
      <c r="I211" s="183"/>
      <c r="J211" s="237"/>
      <c r="K211" s="99"/>
      <c r="L211" s="57">
        <v>51.25</v>
      </c>
      <c r="M211" s="57" t="s">
        <v>41</v>
      </c>
      <c r="N211" s="200"/>
      <c r="O211" s="101" t="s">
        <v>34</v>
      </c>
      <c r="P211" s="214"/>
      <c r="Q211" s="215"/>
      <c r="R211" s="216"/>
      <c r="S211" s="217"/>
      <c r="T211" s="183"/>
      <c r="U211" s="237"/>
      <c r="V211" s="66"/>
      <c r="AB211" s="61"/>
    </row>
    <row r="212" spans="1:28" ht="17.55" customHeight="1" x14ac:dyDescent="0.2">
      <c r="A212" s="57">
        <v>51.5</v>
      </c>
      <c r="B212" s="57" t="s">
        <v>40</v>
      </c>
      <c r="C212" s="200"/>
      <c r="D212" s="100" t="s">
        <v>292</v>
      </c>
      <c r="E212" s="210"/>
      <c r="F212" s="211"/>
      <c r="G212" s="212"/>
      <c r="H212" s="213"/>
      <c r="I212" s="185"/>
      <c r="J212" s="237"/>
      <c r="K212" s="99"/>
      <c r="L212" s="57">
        <v>51.5</v>
      </c>
      <c r="M212" s="57" t="s">
        <v>41</v>
      </c>
      <c r="N212" s="200"/>
      <c r="O212" s="100" t="s">
        <v>292</v>
      </c>
      <c r="P212" s="202"/>
      <c r="Q212" s="203"/>
      <c r="R212" s="204"/>
      <c r="S212" s="205"/>
      <c r="T212" s="185"/>
      <c r="U212" s="237"/>
      <c r="V212" s="66"/>
      <c r="AB212" s="61"/>
    </row>
    <row r="213" spans="1:28" ht="25.05" customHeight="1" thickBot="1" x14ac:dyDescent="0.25">
      <c r="A213" s="57">
        <v>51.75</v>
      </c>
      <c r="B213" s="57" t="s">
        <v>40</v>
      </c>
      <c r="C213" s="201"/>
      <c r="D213" s="102" t="s">
        <v>34</v>
      </c>
      <c r="E213" s="214"/>
      <c r="F213" s="215"/>
      <c r="G213" s="216"/>
      <c r="H213" s="217"/>
      <c r="I213" s="186"/>
      <c r="J213" s="238"/>
      <c r="K213" s="99"/>
      <c r="L213" s="57">
        <v>51.75</v>
      </c>
      <c r="M213" s="57" t="s">
        <v>41</v>
      </c>
      <c r="N213" s="201"/>
      <c r="O213" s="102" t="s">
        <v>34</v>
      </c>
      <c r="P213" s="214"/>
      <c r="Q213" s="215"/>
      <c r="R213" s="216"/>
      <c r="S213" s="217"/>
      <c r="T213" s="186"/>
      <c r="U213" s="238"/>
      <c r="V213" s="66"/>
      <c r="AB213" s="61"/>
    </row>
    <row r="214" spans="1:28" ht="17.55" customHeight="1" x14ac:dyDescent="0.2">
      <c r="A214" s="57">
        <v>52</v>
      </c>
      <c r="B214" s="57" t="s">
        <v>40</v>
      </c>
      <c r="C214" s="199">
        <v>52</v>
      </c>
      <c r="D214" s="98" t="s">
        <v>292</v>
      </c>
      <c r="E214" s="202"/>
      <c r="F214" s="203"/>
      <c r="G214" s="204"/>
      <c r="H214" s="205"/>
      <c r="I214" s="182"/>
      <c r="J214" s="236"/>
      <c r="K214" s="99"/>
      <c r="L214" s="57">
        <v>52</v>
      </c>
      <c r="M214" s="57" t="s">
        <v>41</v>
      </c>
      <c r="N214" s="199">
        <v>52</v>
      </c>
      <c r="O214" s="98" t="s">
        <v>292</v>
      </c>
      <c r="P214" s="202"/>
      <c r="Q214" s="203"/>
      <c r="R214" s="204"/>
      <c r="S214" s="205"/>
      <c r="T214" s="182"/>
      <c r="U214" s="236"/>
      <c r="V214" s="66"/>
      <c r="AB214" s="61"/>
    </row>
    <row r="215" spans="1:28" ht="25.05" customHeight="1" thickBot="1" x14ac:dyDescent="0.25">
      <c r="A215" s="57">
        <v>52.25</v>
      </c>
      <c r="B215" s="57" t="s">
        <v>40</v>
      </c>
      <c r="C215" s="200"/>
      <c r="D215" s="101" t="s">
        <v>34</v>
      </c>
      <c r="E215" s="206"/>
      <c r="F215" s="207"/>
      <c r="G215" s="208"/>
      <c r="H215" s="209"/>
      <c r="I215" s="183"/>
      <c r="J215" s="237"/>
      <c r="K215" s="99"/>
      <c r="L215" s="57">
        <v>52.25</v>
      </c>
      <c r="M215" s="57" t="s">
        <v>41</v>
      </c>
      <c r="N215" s="200"/>
      <c r="O215" s="101" t="s">
        <v>34</v>
      </c>
      <c r="P215" s="214"/>
      <c r="Q215" s="215"/>
      <c r="R215" s="216"/>
      <c r="S215" s="217"/>
      <c r="T215" s="183"/>
      <c r="U215" s="237"/>
      <c r="V215" s="66"/>
      <c r="AB215" s="61"/>
    </row>
    <row r="216" spans="1:28" ht="17.55" customHeight="1" x14ac:dyDescent="0.2">
      <c r="A216" s="57">
        <v>52.5</v>
      </c>
      <c r="B216" s="57" t="s">
        <v>40</v>
      </c>
      <c r="C216" s="200"/>
      <c r="D216" s="100" t="s">
        <v>292</v>
      </c>
      <c r="E216" s="210"/>
      <c r="F216" s="211"/>
      <c r="G216" s="212"/>
      <c r="H216" s="213"/>
      <c r="I216" s="185"/>
      <c r="J216" s="237"/>
      <c r="K216" s="99"/>
      <c r="L216" s="57">
        <v>52.5</v>
      </c>
      <c r="M216" s="57" t="s">
        <v>41</v>
      </c>
      <c r="N216" s="200"/>
      <c r="O216" s="100" t="s">
        <v>292</v>
      </c>
      <c r="P216" s="202"/>
      <c r="Q216" s="203"/>
      <c r="R216" s="204"/>
      <c r="S216" s="205"/>
      <c r="T216" s="185"/>
      <c r="U216" s="237"/>
      <c r="V216" s="66"/>
      <c r="AB216" s="61"/>
    </row>
    <row r="217" spans="1:28" ht="25.05" customHeight="1" thickBot="1" x14ac:dyDescent="0.25">
      <c r="A217" s="57">
        <v>52.75</v>
      </c>
      <c r="B217" s="57" t="s">
        <v>40</v>
      </c>
      <c r="C217" s="201"/>
      <c r="D217" s="102" t="s">
        <v>34</v>
      </c>
      <c r="E217" s="214"/>
      <c r="F217" s="215"/>
      <c r="G217" s="216"/>
      <c r="H217" s="217"/>
      <c r="I217" s="186"/>
      <c r="J217" s="238"/>
      <c r="K217" s="99"/>
      <c r="L217" s="57">
        <v>52.75</v>
      </c>
      <c r="M217" s="57" t="s">
        <v>41</v>
      </c>
      <c r="N217" s="201"/>
      <c r="O217" s="102" t="s">
        <v>34</v>
      </c>
      <c r="P217" s="214"/>
      <c r="Q217" s="215"/>
      <c r="R217" s="216"/>
      <c r="S217" s="217"/>
      <c r="T217" s="186"/>
      <c r="U217" s="238"/>
      <c r="V217" s="66"/>
      <c r="AB217" s="61"/>
    </row>
    <row r="218" spans="1:28" ht="17.55" customHeight="1" x14ac:dyDescent="0.2">
      <c r="A218" s="57">
        <v>53</v>
      </c>
      <c r="B218" s="57" t="s">
        <v>40</v>
      </c>
      <c r="C218" s="199">
        <v>53</v>
      </c>
      <c r="D218" s="98" t="s">
        <v>292</v>
      </c>
      <c r="E218" s="202"/>
      <c r="F218" s="203"/>
      <c r="G218" s="204"/>
      <c r="H218" s="205"/>
      <c r="I218" s="182"/>
      <c r="J218" s="236"/>
      <c r="K218" s="99"/>
      <c r="L218" s="57">
        <v>53</v>
      </c>
      <c r="M218" s="57" t="s">
        <v>41</v>
      </c>
      <c r="N218" s="199">
        <v>53</v>
      </c>
      <c r="O218" s="98" t="s">
        <v>292</v>
      </c>
      <c r="P218" s="202"/>
      <c r="Q218" s="203"/>
      <c r="R218" s="204"/>
      <c r="S218" s="205"/>
      <c r="T218" s="182"/>
      <c r="U218" s="236"/>
      <c r="V218" s="66"/>
      <c r="AB218" s="61"/>
    </row>
    <row r="219" spans="1:28" ht="25.05" customHeight="1" thickBot="1" x14ac:dyDescent="0.25">
      <c r="A219" s="57">
        <v>53.25</v>
      </c>
      <c r="B219" s="57" t="s">
        <v>40</v>
      </c>
      <c r="C219" s="200"/>
      <c r="D219" s="101" t="s">
        <v>34</v>
      </c>
      <c r="E219" s="206"/>
      <c r="F219" s="207"/>
      <c r="G219" s="208"/>
      <c r="H219" s="209"/>
      <c r="I219" s="183"/>
      <c r="J219" s="237"/>
      <c r="K219" s="99"/>
      <c r="L219" s="57">
        <v>53.25</v>
      </c>
      <c r="M219" s="57" t="s">
        <v>41</v>
      </c>
      <c r="N219" s="200"/>
      <c r="O219" s="101" t="s">
        <v>34</v>
      </c>
      <c r="P219" s="214"/>
      <c r="Q219" s="215"/>
      <c r="R219" s="216"/>
      <c r="S219" s="217"/>
      <c r="T219" s="183"/>
      <c r="U219" s="237"/>
      <c r="V219" s="66"/>
      <c r="AB219" s="61"/>
    </row>
    <row r="220" spans="1:28" ht="17.55" customHeight="1" x14ac:dyDescent="0.2">
      <c r="A220" s="57">
        <v>53.5</v>
      </c>
      <c r="B220" s="57" t="s">
        <v>40</v>
      </c>
      <c r="C220" s="200"/>
      <c r="D220" s="100" t="s">
        <v>292</v>
      </c>
      <c r="E220" s="210"/>
      <c r="F220" s="211"/>
      <c r="G220" s="212"/>
      <c r="H220" s="213"/>
      <c r="I220" s="185"/>
      <c r="J220" s="237"/>
      <c r="K220" s="99"/>
      <c r="L220" s="57">
        <v>53.5</v>
      </c>
      <c r="M220" s="57" t="s">
        <v>41</v>
      </c>
      <c r="N220" s="200"/>
      <c r="O220" s="100" t="s">
        <v>292</v>
      </c>
      <c r="P220" s="202"/>
      <c r="Q220" s="203"/>
      <c r="R220" s="204"/>
      <c r="S220" s="205"/>
      <c r="T220" s="185"/>
      <c r="U220" s="237"/>
      <c r="V220" s="66"/>
      <c r="AB220" s="61"/>
    </row>
    <row r="221" spans="1:28" ht="25.05" customHeight="1" thickBot="1" x14ac:dyDescent="0.25">
      <c r="A221" s="57">
        <v>53.75</v>
      </c>
      <c r="B221" s="57" t="s">
        <v>40</v>
      </c>
      <c r="C221" s="201"/>
      <c r="D221" s="102" t="s">
        <v>34</v>
      </c>
      <c r="E221" s="214"/>
      <c r="F221" s="215"/>
      <c r="G221" s="216"/>
      <c r="H221" s="217"/>
      <c r="I221" s="186"/>
      <c r="J221" s="238"/>
      <c r="K221" s="99"/>
      <c r="L221" s="57">
        <v>53.75</v>
      </c>
      <c r="M221" s="57" t="s">
        <v>41</v>
      </c>
      <c r="N221" s="201"/>
      <c r="O221" s="102" t="s">
        <v>34</v>
      </c>
      <c r="P221" s="214"/>
      <c r="Q221" s="215"/>
      <c r="R221" s="216"/>
      <c r="S221" s="217"/>
      <c r="T221" s="186"/>
      <c r="U221" s="238"/>
      <c r="V221" s="66"/>
      <c r="AB221" s="61"/>
    </row>
    <row r="222" spans="1:28" ht="17.55" customHeight="1" x14ac:dyDescent="0.2">
      <c r="A222" s="57">
        <v>54</v>
      </c>
      <c r="B222" s="57" t="s">
        <v>40</v>
      </c>
      <c r="C222" s="199">
        <v>54</v>
      </c>
      <c r="D222" s="98" t="s">
        <v>292</v>
      </c>
      <c r="E222" s="202"/>
      <c r="F222" s="203"/>
      <c r="G222" s="204"/>
      <c r="H222" s="205"/>
      <c r="I222" s="182"/>
      <c r="J222" s="236"/>
      <c r="K222" s="99"/>
      <c r="L222" s="57">
        <v>54</v>
      </c>
      <c r="M222" s="57" t="s">
        <v>41</v>
      </c>
      <c r="N222" s="199">
        <v>54</v>
      </c>
      <c r="O222" s="98" t="s">
        <v>292</v>
      </c>
      <c r="P222" s="202"/>
      <c r="Q222" s="203"/>
      <c r="R222" s="204"/>
      <c r="S222" s="205"/>
      <c r="T222" s="182"/>
      <c r="U222" s="236"/>
      <c r="V222" s="66"/>
      <c r="AB222" s="61"/>
    </row>
    <row r="223" spans="1:28" ht="25.05" customHeight="1" thickBot="1" x14ac:dyDescent="0.25">
      <c r="A223" s="57">
        <v>54.25</v>
      </c>
      <c r="B223" s="57" t="s">
        <v>40</v>
      </c>
      <c r="C223" s="200"/>
      <c r="D223" s="101" t="s">
        <v>34</v>
      </c>
      <c r="E223" s="206"/>
      <c r="F223" s="207"/>
      <c r="G223" s="208"/>
      <c r="H223" s="209"/>
      <c r="I223" s="183"/>
      <c r="J223" s="237"/>
      <c r="K223" s="99"/>
      <c r="L223" s="57">
        <v>54.25</v>
      </c>
      <c r="M223" s="57" t="s">
        <v>41</v>
      </c>
      <c r="N223" s="200"/>
      <c r="O223" s="101" t="s">
        <v>34</v>
      </c>
      <c r="P223" s="214"/>
      <c r="Q223" s="215"/>
      <c r="R223" s="216"/>
      <c r="S223" s="217"/>
      <c r="T223" s="183"/>
      <c r="U223" s="237"/>
      <c r="V223" s="66"/>
      <c r="AB223" s="61"/>
    </row>
    <row r="224" spans="1:28" ht="17.55" customHeight="1" x14ac:dyDescent="0.2">
      <c r="A224" s="57">
        <v>54.5</v>
      </c>
      <c r="B224" s="57" t="s">
        <v>40</v>
      </c>
      <c r="C224" s="200"/>
      <c r="D224" s="100" t="s">
        <v>292</v>
      </c>
      <c r="E224" s="210"/>
      <c r="F224" s="211"/>
      <c r="G224" s="212"/>
      <c r="H224" s="213"/>
      <c r="I224" s="185"/>
      <c r="J224" s="237"/>
      <c r="K224" s="99"/>
      <c r="L224" s="57">
        <v>54.5</v>
      </c>
      <c r="M224" s="57" t="s">
        <v>41</v>
      </c>
      <c r="N224" s="200"/>
      <c r="O224" s="100" t="s">
        <v>292</v>
      </c>
      <c r="P224" s="202"/>
      <c r="Q224" s="203"/>
      <c r="R224" s="204"/>
      <c r="S224" s="205"/>
      <c r="T224" s="185"/>
      <c r="U224" s="237"/>
      <c r="V224" s="66"/>
      <c r="AB224" s="61"/>
    </row>
    <row r="225" spans="1:28" ht="25.05" customHeight="1" thickBot="1" x14ac:dyDescent="0.25">
      <c r="A225" s="57">
        <v>54.75</v>
      </c>
      <c r="B225" s="57" t="s">
        <v>40</v>
      </c>
      <c r="C225" s="201"/>
      <c r="D225" s="102" t="s">
        <v>34</v>
      </c>
      <c r="E225" s="214"/>
      <c r="F225" s="215"/>
      <c r="G225" s="216"/>
      <c r="H225" s="217"/>
      <c r="I225" s="186"/>
      <c r="J225" s="238"/>
      <c r="K225" s="99"/>
      <c r="L225" s="57">
        <v>54.75</v>
      </c>
      <c r="M225" s="57" t="s">
        <v>41</v>
      </c>
      <c r="N225" s="201"/>
      <c r="O225" s="102" t="s">
        <v>34</v>
      </c>
      <c r="P225" s="214"/>
      <c r="Q225" s="215"/>
      <c r="R225" s="216"/>
      <c r="S225" s="217"/>
      <c r="T225" s="186"/>
      <c r="U225" s="238"/>
      <c r="V225" s="66"/>
      <c r="AB225" s="61"/>
    </row>
    <row r="226" spans="1:28" ht="17.55" customHeight="1" x14ac:dyDescent="0.2">
      <c r="A226" s="57">
        <v>55</v>
      </c>
      <c r="B226" s="57" t="s">
        <v>40</v>
      </c>
      <c r="C226" s="199">
        <v>55</v>
      </c>
      <c r="D226" s="98" t="s">
        <v>292</v>
      </c>
      <c r="E226" s="202"/>
      <c r="F226" s="203"/>
      <c r="G226" s="204"/>
      <c r="H226" s="205"/>
      <c r="I226" s="182"/>
      <c r="J226" s="236"/>
      <c r="K226" s="99"/>
      <c r="L226" s="57">
        <v>55</v>
      </c>
      <c r="M226" s="57" t="s">
        <v>41</v>
      </c>
      <c r="N226" s="199">
        <v>55</v>
      </c>
      <c r="O226" s="98" t="s">
        <v>292</v>
      </c>
      <c r="P226" s="202"/>
      <c r="Q226" s="203"/>
      <c r="R226" s="204"/>
      <c r="S226" s="205"/>
      <c r="T226" s="182"/>
      <c r="U226" s="236"/>
      <c r="V226" s="66"/>
      <c r="AB226" s="61"/>
    </row>
    <row r="227" spans="1:28" ht="25.05" customHeight="1" thickBot="1" x14ac:dyDescent="0.25">
      <c r="A227" s="57">
        <v>55.25</v>
      </c>
      <c r="B227" s="57" t="s">
        <v>40</v>
      </c>
      <c r="C227" s="200"/>
      <c r="D227" s="101" t="s">
        <v>34</v>
      </c>
      <c r="E227" s="206"/>
      <c r="F227" s="207"/>
      <c r="G227" s="208"/>
      <c r="H227" s="209"/>
      <c r="I227" s="183"/>
      <c r="J227" s="237"/>
      <c r="K227" s="99"/>
      <c r="L227" s="57">
        <v>55.25</v>
      </c>
      <c r="M227" s="57" t="s">
        <v>41</v>
      </c>
      <c r="N227" s="200"/>
      <c r="O227" s="101" t="s">
        <v>34</v>
      </c>
      <c r="P227" s="214"/>
      <c r="Q227" s="215"/>
      <c r="R227" s="216"/>
      <c r="S227" s="217"/>
      <c r="T227" s="183"/>
      <c r="U227" s="237"/>
      <c r="V227" s="66"/>
      <c r="AB227" s="61"/>
    </row>
    <row r="228" spans="1:28" ht="17.55" customHeight="1" x14ac:dyDescent="0.2">
      <c r="A228" s="57">
        <v>55.5</v>
      </c>
      <c r="B228" s="57" t="s">
        <v>40</v>
      </c>
      <c r="C228" s="200"/>
      <c r="D228" s="100" t="s">
        <v>292</v>
      </c>
      <c r="E228" s="210"/>
      <c r="F228" s="211"/>
      <c r="G228" s="212"/>
      <c r="H228" s="213"/>
      <c r="I228" s="185"/>
      <c r="J228" s="237"/>
      <c r="K228" s="99"/>
      <c r="L228" s="57">
        <v>55.5</v>
      </c>
      <c r="M228" s="57" t="s">
        <v>41</v>
      </c>
      <c r="N228" s="200"/>
      <c r="O228" s="100" t="s">
        <v>292</v>
      </c>
      <c r="P228" s="202"/>
      <c r="Q228" s="203"/>
      <c r="R228" s="204"/>
      <c r="S228" s="205"/>
      <c r="T228" s="185"/>
      <c r="U228" s="237"/>
      <c r="V228" s="66"/>
      <c r="AB228" s="61"/>
    </row>
    <row r="229" spans="1:28" ht="25.05" customHeight="1" thickBot="1" x14ac:dyDescent="0.25">
      <c r="A229" s="57">
        <v>55.75</v>
      </c>
      <c r="B229" s="57" t="s">
        <v>40</v>
      </c>
      <c r="C229" s="201"/>
      <c r="D229" s="102" t="s">
        <v>34</v>
      </c>
      <c r="E229" s="214"/>
      <c r="F229" s="215"/>
      <c r="G229" s="216"/>
      <c r="H229" s="217"/>
      <c r="I229" s="186"/>
      <c r="J229" s="238"/>
      <c r="K229" s="99"/>
      <c r="L229" s="57">
        <v>55.75</v>
      </c>
      <c r="M229" s="57" t="s">
        <v>41</v>
      </c>
      <c r="N229" s="201"/>
      <c r="O229" s="102" t="s">
        <v>34</v>
      </c>
      <c r="P229" s="214"/>
      <c r="Q229" s="215"/>
      <c r="R229" s="216"/>
      <c r="S229" s="217"/>
      <c r="T229" s="186"/>
      <c r="U229" s="238"/>
      <c r="V229" s="66"/>
      <c r="AB229" s="61"/>
    </row>
    <row r="230" spans="1:28" ht="16.95" customHeight="1" x14ac:dyDescent="0.2">
      <c r="C230" s="58"/>
      <c r="D230" s="79"/>
      <c r="E230" s="69"/>
      <c r="F230" s="69"/>
      <c r="G230" s="69"/>
      <c r="H230" s="69"/>
      <c r="I230" s="69"/>
      <c r="L230" s="58"/>
      <c r="M230" s="58"/>
      <c r="N230" s="58"/>
      <c r="O230" s="79"/>
      <c r="P230" s="69"/>
      <c r="Q230" s="69"/>
      <c r="R230" s="69"/>
      <c r="S230" s="69"/>
      <c r="T230" s="69"/>
      <c r="V230" s="69"/>
      <c r="AB230" s="61"/>
    </row>
    <row r="231" spans="1:28" ht="16.95" customHeight="1" x14ac:dyDescent="0.2">
      <c r="C231" s="58"/>
      <c r="D231" s="79"/>
      <c r="E231" s="69"/>
      <c r="F231" s="69"/>
      <c r="G231" s="69"/>
      <c r="H231" s="69"/>
      <c r="I231" s="69"/>
      <c r="L231" s="58"/>
      <c r="M231" s="58"/>
      <c r="N231" s="58"/>
      <c r="O231" s="79"/>
      <c r="P231" s="69"/>
      <c r="Q231" s="69"/>
      <c r="R231" s="69"/>
      <c r="S231" s="69"/>
      <c r="T231" s="69"/>
      <c r="V231" s="69"/>
      <c r="AB231" s="61"/>
    </row>
    <row r="232" spans="1:28" ht="16.5" customHeight="1" x14ac:dyDescent="0.2">
      <c r="C232" s="58"/>
      <c r="D232" s="79"/>
      <c r="E232" s="69"/>
      <c r="F232" s="69"/>
      <c r="G232" s="69"/>
      <c r="H232" s="69"/>
      <c r="I232" s="69"/>
      <c r="L232" s="58"/>
      <c r="M232" s="58"/>
      <c r="N232" s="58"/>
      <c r="O232" s="79"/>
      <c r="P232" s="69"/>
      <c r="Q232" s="69"/>
      <c r="R232" s="69"/>
      <c r="S232" s="69"/>
      <c r="T232" s="69"/>
      <c r="V232" s="69"/>
      <c r="AB232" s="61"/>
    </row>
    <row r="233" spans="1:28" ht="16.5" customHeight="1" x14ac:dyDescent="0.2">
      <c r="C233" s="58"/>
      <c r="D233" s="79"/>
      <c r="E233" s="69"/>
      <c r="F233" s="69"/>
      <c r="G233" s="69"/>
      <c r="H233" s="69"/>
      <c r="I233" s="69"/>
      <c r="L233" s="58"/>
      <c r="M233" s="58"/>
      <c r="N233" s="58"/>
      <c r="O233" s="79"/>
      <c r="P233" s="69"/>
      <c r="Q233" s="69"/>
      <c r="R233" s="69"/>
      <c r="S233" s="69"/>
      <c r="T233" s="69"/>
      <c r="V233" s="69"/>
      <c r="AB233" s="61"/>
    </row>
    <row r="234" spans="1:28" ht="16.5" customHeight="1" x14ac:dyDescent="0.2">
      <c r="C234" s="58"/>
      <c r="D234" s="79"/>
      <c r="E234" s="69"/>
      <c r="F234" s="69"/>
      <c r="G234" s="69"/>
      <c r="H234" s="69"/>
      <c r="I234" s="69"/>
      <c r="L234" s="58"/>
      <c r="M234" s="58"/>
      <c r="N234" s="58"/>
      <c r="O234" s="79"/>
      <c r="P234" s="69"/>
      <c r="Q234" s="69"/>
      <c r="R234" s="69"/>
      <c r="S234" s="69"/>
      <c r="T234" s="69"/>
      <c r="V234" s="69"/>
      <c r="AB234" s="61"/>
    </row>
    <row r="235" spans="1:28" ht="16.5" customHeight="1" x14ac:dyDescent="0.2">
      <c r="C235" s="58"/>
      <c r="D235" s="79"/>
      <c r="E235" s="69"/>
      <c r="F235" s="69"/>
      <c r="G235" s="69"/>
      <c r="H235" s="69"/>
      <c r="I235" s="69"/>
      <c r="L235" s="58"/>
      <c r="M235" s="58"/>
      <c r="N235" s="58"/>
      <c r="O235" s="79"/>
      <c r="P235" s="69"/>
      <c r="Q235" s="69"/>
      <c r="R235" s="69"/>
      <c r="S235" s="69"/>
      <c r="T235" s="69"/>
      <c r="V235" s="69"/>
      <c r="AB235" s="61"/>
    </row>
    <row r="236" spans="1:28" ht="16.5" customHeight="1" x14ac:dyDescent="0.2">
      <c r="C236" s="58"/>
      <c r="D236" s="79"/>
      <c r="E236" s="69"/>
      <c r="F236" s="69"/>
      <c r="G236" s="69"/>
      <c r="H236" s="69"/>
      <c r="I236" s="69"/>
      <c r="L236" s="58"/>
      <c r="M236" s="58"/>
      <c r="N236" s="58"/>
      <c r="O236" s="79"/>
      <c r="P236" s="69"/>
      <c r="Q236" s="69"/>
      <c r="R236" s="69"/>
      <c r="S236" s="69"/>
      <c r="T236" s="69"/>
      <c r="V236" s="69"/>
      <c r="AB236" s="61"/>
    </row>
    <row r="237" spans="1:28" ht="16.5" customHeight="1" x14ac:dyDescent="0.2">
      <c r="C237" s="58"/>
      <c r="D237" s="79"/>
      <c r="E237" s="69"/>
      <c r="F237" s="69"/>
      <c r="G237" s="69"/>
      <c r="H237" s="69"/>
      <c r="I237" s="69"/>
      <c r="L237" s="58"/>
      <c r="M237" s="58"/>
      <c r="N237" s="58"/>
      <c r="O237" s="79"/>
      <c r="P237" s="69"/>
      <c r="Q237" s="69"/>
      <c r="R237" s="69"/>
      <c r="S237" s="69"/>
      <c r="T237" s="69"/>
      <c r="V237" s="69"/>
      <c r="AB237" s="61"/>
    </row>
    <row r="238" spans="1:28" ht="16.5" customHeight="1" x14ac:dyDescent="0.2">
      <c r="C238" s="58"/>
      <c r="D238" s="79"/>
      <c r="E238" s="69"/>
      <c r="F238" s="69"/>
      <c r="G238" s="69"/>
      <c r="H238" s="69"/>
      <c r="I238" s="69"/>
      <c r="L238" s="58"/>
      <c r="M238" s="58"/>
      <c r="N238" s="58"/>
      <c r="O238" s="79"/>
      <c r="P238" s="69"/>
      <c r="Q238" s="69"/>
      <c r="R238" s="69"/>
      <c r="S238" s="69"/>
      <c r="T238" s="69"/>
      <c r="V238" s="69"/>
      <c r="AB238" s="61"/>
    </row>
    <row r="239" spans="1:28" ht="16.5" customHeight="1" x14ac:dyDescent="0.2">
      <c r="C239" s="58"/>
      <c r="D239" s="79"/>
      <c r="E239" s="69"/>
      <c r="F239" s="69"/>
      <c r="G239" s="69"/>
      <c r="H239" s="69"/>
      <c r="I239" s="69"/>
      <c r="L239" s="58"/>
      <c r="M239" s="58"/>
      <c r="N239" s="58"/>
      <c r="O239" s="79"/>
      <c r="P239" s="69"/>
      <c r="Q239" s="69"/>
      <c r="R239" s="69"/>
      <c r="S239" s="69"/>
      <c r="T239" s="69"/>
      <c r="V239" s="69"/>
      <c r="AB239" s="61"/>
    </row>
    <row r="240" spans="1:28" ht="16.5" customHeight="1" x14ac:dyDescent="0.2">
      <c r="C240" s="58"/>
      <c r="D240" s="79"/>
      <c r="E240" s="69"/>
      <c r="F240" s="69"/>
      <c r="G240" s="69"/>
      <c r="H240" s="69"/>
      <c r="I240" s="69"/>
      <c r="L240" s="58"/>
      <c r="M240" s="58"/>
      <c r="N240" s="58"/>
      <c r="O240" s="79"/>
      <c r="P240" s="69"/>
      <c r="Q240" s="69"/>
      <c r="R240" s="69"/>
      <c r="S240" s="69"/>
      <c r="T240" s="69"/>
      <c r="V240" s="69"/>
      <c r="AB240" s="61"/>
    </row>
    <row r="241" spans="3:28" ht="16.5" customHeight="1" x14ac:dyDescent="0.2">
      <c r="C241" s="58"/>
      <c r="D241" s="79"/>
      <c r="E241" s="69"/>
      <c r="F241" s="69"/>
      <c r="G241" s="69"/>
      <c r="H241" s="69"/>
      <c r="I241" s="69"/>
      <c r="L241" s="58"/>
      <c r="M241" s="58"/>
      <c r="N241" s="58"/>
      <c r="O241" s="79"/>
      <c r="P241" s="69"/>
      <c r="Q241" s="69"/>
      <c r="R241" s="69"/>
      <c r="S241" s="69"/>
      <c r="T241" s="69"/>
      <c r="V241" s="69"/>
      <c r="AB241" s="61"/>
    </row>
    <row r="242" spans="3:28" ht="16.5" customHeight="1" x14ac:dyDescent="0.2">
      <c r="C242" s="58"/>
      <c r="D242" s="79"/>
      <c r="E242" s="69"/>
      <c r="F242" s="69"/>
      <c r="G242" s="69"/>
      <c r="H242" s="69"/>
      <c r="I242" s="69"/>
      <c r="L242" s="58"/>
      <c r="M242" s="58"/>
      <c r="N242" s="58"/>
      <c r="O242" s="79"/>
      <c r="P242" s="69"/>
      <c r="Q242" s="69"/>
      <c r="R242" s="69"/>
      <c r="S242" s="69"/>
      <c r="T242" s="69"/>
      <c r="V242" s="69"/>
      <c r="AB242" s="61"/>
    </row>
    <row r="243" spans="3:28" ht="16.5" customHeight="1" x14ac:dyDescent="0.2">
      <c r="C243" s="58"/>
      <c r="D243" s="79"/>
      <c r="E243" s="69"/>
      <c r="F243" s="69"/>
      <c r="G243" s="69"/>
      <c r="H243" s="69"/>
      <c r="I243" s="69"/>
      <c r="L243" s="58"/>
      <c r="M243" s="58"/>
      <c r="N243" s="58"/>
      <c r="O243" s="79"/>
      <c r="P243" s="69"/>
      <c r="Q243" s="69"/>
      <c r="R243" s="69"/>
      <c r="S243" s="69"/>
      <c r="T243" s="69"/>
      <c r="V243" s="69"/>
      <c r="AB243" s="61"/>
    </row>
    <row r="244" spans="3:28" ht="16.5" customHeight="1" x14ac:dyDescent="0.2">
      <c r="C244" s="58"/>
      <c r="D244" s="79"/>
      <c r="E244" s="69"/>
      <c r="F244" s="69"/>
      <c r="G244" s="69"/>
      <c r="H244" s="69"/>
      <c r="I244" s="69"/>
      <c r="L244" s="58"/>
      <c r="M244" s="58"/>
      <c r="N244" s="58"/>
      <c r="O244" s="79"/>
      <c r="P244" s="69"/>
      <c r="Q244" s="69"/>
      <c r="R244" s="69"/>
      <c r="S244" s="69"/>
      <c r="T244" s="69"/>
      <c r="V244" s="69"/>
      <c r="AB244" s="61"/>
    </row>
    <row r="245" spans="3:28" ht="16.5" customHeight="1" x14ac:dyDescent="0.2">
      <c r="C245" s="58"/>
      <c r="D245" s="79"/>
      <c r="E245" s="69"/>
      <c r="F245" s="69"/>
      <c r="G245" s="69"/>
      <c r="H245" s="69"/>
      <c r="I245" s="69"/>
      <c r="L245" s="58"/>
      <c r="M245" s="58"/>
      <c r="N245" s="58"/>
      <c r="O245" s="79"/>
      <c r="P245" s="69"/>
      <c r="Q245" s="69"/>
      <c r="R245" s="69"/>
      <c r="S245" s="69"/>
      <c r="T245" s="69"/>
      <c r="V245" s="69"/>
      <c r="AB245" s="61"/>
    </row>
    <row r="246" spans="3:28" ht="16.5" customHeight="1" x14ac:dyDescent="0.2">
      <c r="C246" s="58"/>
      <c r="D246" s="79"/>
      <c r="E246" s="69"/>
      <c r="F246" s="69"/>
      <c r="G246" s="69"/>
      <c r="H246" s="69"/>
      <c r="I246" s="69"/>
      <c r="L246" s="58"/>
      <c r="M246" s="58"/>
      <c r="N246" s="58"/>
      <c r="O246" s="79"/>
      <c r="P246" s="69"/>
      <c r="Q246" s="69"/>
      <c r="R246" s="69"/>
      <c r="S246" s="69"/>
      <c r="T246" s="69"/>
      <c r="V246" s="69"/>
      <c r="AB246" s="61"/>
    </row>
    <row r="247" spans="3:28" ht="16.5" customHeight="1" x14ac:dyDescent="0.2">
      <c r="C247" s="58"/>
      <c r="D247" s="79"/>
      <c r="E247" s="69"/>
      <c r="F247" s="69"/>
      <c r="G247" s="69"/>
      <c r="H247" s="69"/>
      <c r="I247" s="69"/>
      <c r="L247" s="58"/>
      <c r="M247" s="58"/>
      <c r="N247" s="58"/>
      <c r="O247" s="79"/>
      <c r="P247" s="69"/>
      <c r="Q247" s="69"/>
      <c r="R247" s="69"/>
      <c r="S247" s="69"/>
      <c r="T247" s="69"/>
      <c r="V247" s="69"/>
      <c r="AB247" s="61"/>
    </row>
    <row r="248" spans="3:28" ht="16.5" customHeight="1" x14ac:dyDescent="0.2">
      <c r="C248" s="58"/>
      <c r="D248" s="79"/>
      <c r="E248" s="69"/>
      <c r="F248" s="69"/>
      <c r="G248" s="69"/>
      <c r="H248" s="69"/>
      <c r="I248" s="69"/>
      <c r="L248" s="58"/>
      <c r="M248" s="58"/>
      <c r="N248" s="58"/>
      <c r="O248" s="79"/>
      <c r="P248" s="69"/>
      <c r="Q248" s="69"/>
      <c r="R248" s="69"/>
      <c r="S248" s="69"/>
      <c r="T248" s="69"/>
      <c r="V248" s="69"/>
      <c r="AB248" s="61"/>
    </row>
    <row r="249" spans="3:28" ht="16.5" customHeight="1" x14ac:dyDescent="0.2">
      <c r="C249" s="58"/>
      <c r="D249" s="79"/>
      <c r="E249" s="69"/>
      <c r="F249" s="69"/>
      <c r="G249" s="69"/>
      <c r="H249" s="69"/>
      <c r="I249" s="69"/>
      <c r="L249" s="58"/>
      <c r="M249" s="58"/>
      <c r="N249" s="58"/>
      <c r="O249" s="79"/>
      <c r="P249" s="69"/>
      <c r="Q249" s="69"/>
      <c r="R249" s="69"/>
      <c r="S249" s="69"/>
      <c r="T249" s="69"/>
      <c r="V249" s="69"/>
      <c r="AB249" s="61"/>
    </row>
    <row r="250" spans="3:28" ht="16.5" customHeight="1" x14ac:dyDescent="0.2">
      <c r="C250" s="58"/>
      <c r="D250" s="79"/>
      <c r="E250" s="69"/>
      <c r="F250" s="69"/>
      <c r="G250" s="69"/>
      <c r="H250" s="69"/>
      <c r="I250" s="69"/>
      <c r="L250" s="58"/>
      <c r="M250" s="58"/>
      <c r="N250" s="58"/>
      <c r="O250" s="79"/>
      <c r="P250" s="69"/>
      <c r="Q250" s="69"/>
      <c r="R250" s="69"/>
      <c r="S250" s="69"/>
      <c r="T250" s="69"/>
      <c r="V250" s="69"/>
      <c r="AB250" s="61"/>
    </row>
    <row r="251" spans="3:28" ht="16.5" customHeight="1" x14ac:dyDescent="0.2">
      <c r="C251" s="58"/>
      <c r="D251" s="79"/>
      <c r="E251" s="69"/>
      <c r="F251" s="69"/>
      <c r="G251" s="69"/>
      <c r="H251" s="69"/>
      <c r="I251" s="69"/>
      <c r="L251" s="58"/>
      <c r="M251" s="58"/>
      <c r="N251" s="58"/>
      <c r="O251" s="79"/>
      <c r="P251" s="69"/>
      <c r="Q251" s="69"/>
      <c r="R251" s="69"/>
      <c r="S251" s="69"/>
      <c r="T251" s="69"/>
      <c r="V251" s="69"/>
      <c r="AB251" s="61"/>
    </row>
    <row r="252" spans="3:28" ht="16.5" customHeight="1" x14ac:dyDescent="0.2">
      <c r="C252" s="58"/>
      <c r="D252" s="79"/>
      <c r="E252" s="69"/>
      <c r="F252" s="69"/>
      <c r="G252" s="69"/>
      <c r="H252" s="69"/>
      <c r="I252" s="69"/>
      <c r="L252" s="58"/>
      <c r="M252" s="58"/>
      <c r="N252" s="58"/>
      <c r="O252" s="79"/>
      <c r="P252" s="69"/>
      <c r="Q252" s="69"/>
      <c r="R252" s="69"/>
      <c r="S252" s="69"/>
      <c r="T252" s="69"/>
      <c r="V252" s="69"/>
      <c r="AB252" s="61"/>
    </row>
    <row r="253" spans="3:28" ht="16.5" customHeight="1" x14ac:dyDescent="0.2">
      <c r="C253" s="58"/>
      <c r="D253" s="79"/>
      <c r="E253" s="69"/>
      <c r="F253" s="69"/>
      <c r="G253" s="69"/>
      <c r="H253" s="69"/>
      <c r="I253" s="69"/>
      <c r="L253" s="58"/>
      <c r="M253" s="58"/>
      <c r="N253" s="58"/>
      <c r="O253" s="79"/>
      <c r="P253" s="69"/>
      <c r="Q253" s="69"/>
      <c r="R253" s="69"/>
      <c r="S253" s="69"/>
      <c r="T253" s="69"/>
      <c r="V253" s="69"/>
      <c r="AB253" s="61"/>
    </row>
    <row r="254" spans="3:28" ht="16.5" customHeight="1" x14ac:dyDescent="0.2">
      <c r="C254" s="58"/>
      <c r="D254" s="79"/>
      <c r="E254" s="69"/>
      <c r="F254" s="69"/>
      <c r="G254" s="69"/>
      <c r="H254" s="69"/>
      <c r="I254" s="69"/>
      <c r="L254" s="58"/>
      <c r="M254" s="58"/>
      <c r="N254" s="58"/>
      <c r="O254" s="79"/>
      <c r="P254" s="69"/>
      <c r="Q254" s="69"/>
      <c r="R254" s="69"/>
      <c r="S254" s="69"/>
      <c r="T254" s="69"/>
      <c r="V254" s="69"/>
      <c r="AB254" s="61"/>
    </row>
    <row r="255" spans="3:28" ht="16.5" customHeight="1" x14ac:dyDescent="0.2">
      <c r="C255" s="58"/>
      <c r="D255" s="79"/>
      <c r="E255" s="69"/>
      <c r="F255" s="69"/>
      <c r="G255" s="69"/>
      <c r="H255" s="69"/>
      <c r="I255" s="69"/>
      <c r="L255" s="58"/>
      <c r="M255" s="58"/>
      <c r="N255" s="58"/>
      <c r="O255" s="79"/>
      <c r="P255" s="69"/>
      <c r="Q255" s="69"/>
      <c r="R255" s="69"/>
      <c r="S255" s="69"/>
      <c r="T255" s="69"/>
      <c r="V255" s="69"/>
      <c r="AB255" s="61"/>
    </row>
    <row r="256" spans="3:28" ht="16.5" customHeight="1" x14ac:dyDescent="0.2">
      <c r="C256" s="58"/>
      <c r="D256" s="79"/>
      <c r="E256" s="69"/>
      <c r="F256" s="69"/>
      <c r="G256" s="69"/>
      <c r="H256" s="69"/>
      <c r="I256" s="69"/>
      <c r="L256" s="58"/>
      <c r="M256" s="58"/>
      <c r="N256" s="58"/>
      <c r="O256" s="79"/>
      <c r="P256" s="69"/>
      <c r="Q256" s="69"/>
      <c r="R256" s="69"/>
      <c r="S256" s="69"/>
      <c r="T256" s="69"/>
      <c r="V256" s="69"/>
      <c r="AB256" s="61"/>
    </row>
    <row r="257" spans="3:28" ht="16.5" customHeight="1" x14ac:dyDescent="0.2">
      <c r="C257" s="58"/>
      <c r="D257" s="79"/>
      <c r="E257" s="69"/>
      <c r="F257" s="69"/>
      <c r="G257" s="69"/>
      <c r="H257" s="69"/>
      <c r="I257" s="69"/>
      <c r="L257" s="58"/>
      <c r="M257" s="58"/>
      <c r="N257" s="58"/>
      <c r="O257" s="79"/>
      <c r="P257" s="69"/>
      <c r="Q257" s="69"/>
      <c r="R257" s="69"/>
      <c r="S257" s="69"/>
      <c r="T257" s="69"/>
      <c r="V257" s="69"/>
      <c r="AB257" s="61"/>
    </row>
    <row r="258" spans="3:28" ht="16.5" customHeight="1" x14ac:dyDescent="0.2">
      <c r="C258" s="58"/>
      <c r="D258" s="79"/>
      <c r="E258" s="69"/>
      <c r="F258" s="69"/>
      <c r="G258" s="69"/>
      <c r="H258" s="69"/>
      <c r="I258" s="69"/>
      <c r="L258" s="58"/>
      <c r="M258" s="58"/>
      <c r="N258" s="58"/>
      <c r="O258" s="79"/>
      <c r="P258" s="69"/>
      <c r="Q258" s="69"/>
      <c r="R258" s="69"/>
      <c r="S258" s="69"/>
      <c r="T258" s="69"/>
      <c r="V258" s="69"/>
      <c r="AB258" s="61"/>
    </row>
    <row r="259" spans="3:28" ht="16.5" customHeight="1" x14ac:dyDescent="0.2">
      <c r="C259" s="58"/>
      <c r="D259" s="79"/>
      <c r="E259" s="69"/>
      <c r="F259" s="69"/>
      <c r="G259" s="69"/>
      <c r="H259" s="69"/>
      <c r="I259" s="69"/>
      <c r="L259" s="58"/>
      <c r="M259" s="58"/>
      <c r="N259" s="58"/>
      <c r="O259" s="79"/>
      <c r="P259" s="69"/>
      <c r="Q259" s="69"/>
      <c r="R259" s="69"/>
      <c r="S259" s="69"/>
      <c r="T259" s="69"/>
      <c r="V259" s="69"/>
      <c r="AB259" s="61"/>
    </row>
    <row r="260" spans="3:28" ht="16.5" customHeight="1" x14ac:dyDescent="0.2">
      <c r="C260" s="58"/>
      <c r="D260" s="79"/>
      <c r="E260" s="69"/>
      <c r="F260" s="69"/>
      <c r="G260" s="69"/>
      <c r="H260" s="69"/>
      <c r="I260" s="69"/>
      <c r="L260" s="58"/>
      <c r="M260" s="58"/>
      <c r="N260" s="58"/>
      <c r="O260" s="79"/>
      <c r="P260" s="69"/>
      <c r="Q260" s="69"/>
      <c r="R260" s="69"/>
      <c r="S260" s="69"/>
      <c r="T260" s="69"/>
      <c r="V260" s="69"/>
      <c r="AB260" s="61"/>
    </row>
    <row r="261" spans="3:28" ht="16.5" customHeight="1" x14ac:dyDescent="0.2">
      <c r="C261" s="58"/>
      <c r="D261" s="79"/>
      <c r="E261" s="69"/>
      <c r="F261" s="69"/>
      <c r="G261" s="69"/>
      <c r="H261" s="69"/>
      <c r="I261" s="69"/>
      <c r="L261" s="58"/>
      <c r="M261" s="58"/>
      <c r="N261" s="58"/>
      <c r="O261" s="79"/>
      <c r="P261" s="69"/>
      <c r="Q261" s="69"/>
      <c r="R261" s="69"/>
      <c r="S261" s="69"/>
      <c r="T261" s="69"/>
      <c r="V261" s="69"/>
      <c r="AB261" s="61"/>
    </row>
    <row r="262" spans="3:28" ht="16.5" customHeight="1" x14ac:dyDescent="0.2">
      <c r="C262" s="58"/>
      <c r="D262" s="79"/>
      <c r="E262" s="69"/>
      <c r="F262" s="69"/>
      <c r="G262" s="69"/>
      <c r="H262" s="69"/>
      <c r="I262" s="69"/>
      <c r="L262" s="58"/>
      <c r="M262" s="58"/>
      <c r="N262" s="58"/>
      <c r="O262" s="79"/>
      <c r="P262" s="69"/>
      <c r="Q262" s="69"/>
      <c r="R262" s="69"/>
      <c r="S262" s="69"/>
      <c r="T262" s="69"/>
      <c r="V262" s="69"/>
      <c r="AB262" s="61"/>
    </row>
    <row r="263" spans="3:28" ht="16.5" customHeight="1" x14ac:dyDescent="0.2">
      <c r="C263" s="58"/>
      <c r="D263" s="79"/>
      <c r="E263" s="69"/>
      <c r="F263" s="69"/>
      <c r="G263" s="69"/>
      <c r="H263" s="69"/>
      <c r="I263" s="69"/>
      <c r="L263" s="58"/>
      <c r="M263" s="58"/>
      <c r="N263" s="58"/>
      <c r="O263" s="79"/>
      <c r="P263" s="69"/>
      <c r="Q263" s="69"/>
      <c r="R263" s="69"/>
      <c r="S263" s="69"/>
      <c r="T263" s="69"/>
      <c r="V263" s="69"/>
      <c r="AB263" s="61"/>
    </row>
    <row r="264" spans="3:28" ht="16.5" customHeight="1" x14ac:dyDescent="0.2">
      <c r="C264" s="58"/>
      <c r="D264" s="79"/>
      <c r="E264" s="69"/>
      <c r="F264" s="69"/>
      <c r="G264" s="69"/>
      <c r="H264" s="69"/>
      <c r="I264" s="69"/>
      <c r="L264" s="58"/>
      <c r="M264" s="58"/>
      <c r="N264" s="58"/>
      <c r="O264" s="79"/>
      <c r="P264" s="69"/>
      <c r="Q264" s="69"/>
      <c r="R264" s="69"/>
      <c r="S264" s="69"/>
      <c r="T264" s="69"/>
      <c r="V264" s="69"/>
      <c r="AB264" s="61"/>
    </row>
    <row r="265" spans="3:28" ht="16.5" customHeight="1" x14ac:dyDescent="0.2">
      <c r="C265" s="58"/>
      <c r="D265" s="79"/>
      <c r="E265" s="69"/>
      <c r="F265" s="69"/>
      <c r="G265" s="69"/>
      <c r="H265" s="69"/>
      <c r="I265" s="69"/>
      <c r="L265" s="58"/>
      <c r="M265" s="58"/>
      <c r="N265" s="58"/>
      <c r="O265" s="79"/>
      <c r="P265" s="69"/>
      <c r="Q265" s="69"/>
      <c r="R265" s="69"/>
      <c r="S265" s="69"/>
      <c r="T265" s="69"/>
      <c r="V265" s="69"/>
      <c r="AB265" s="61"/>
    </row>
    <row r="266" spans="3:28" ht="16.5" customHeight="1" x14ac:dyDescent="0.2">
      <c r="C266" s="58"/>
      <c r="D266" s="79"/>
      <c r="E266" s="69"/>
      <c r="F266" s="69"/>
      <c r="G266" s="69"/>
      <c r="H266" s="69"/>
      <c r="I266" s="69"/>
      <c r="L266" s="58"/>
      <c r="M266" s="58"/>
      <c r="N266" s="58"/>
      <c r="O266" s="79"/>
      <c r="P266" s="69"/>
      <c r="Q266" s="69"/>
      <c r="R266" s="69"/>
      <c r="S266" s="69"/>
      <c r="T266" s="69"/>
      <c r="V266" s="69"/>
      <c r="AB266" s="61"/>
    </row>
    <row r="267" spans="3:28" ht="16.5" customHeight="1" x14ac:dyDescent="0.2">
      <c r="C267" s="58"/>
      <c r="D267" s="79"/>
      <c r="E267" s="69"/>
      <c r="F267" s="69"/>
      <c r="G267" s="69"/>
      <c r="H267" s="69"/>
      <c r="I267" s="69"/>
      <c r="L267" s="58"/>
      <c r="M267" s="58"/>
      <c r="N267" s="58"/>
      <c r="O267" s="79"/>
      <c r="P267" s="69"/>
      <c r="Q267" s="69"/>
      <c r="R267" s="69"/>
      <c r="S267" s="69"/>
      <c r="T267" s="69"/>
      <c r="V267" s="69"/>
      <c r="AB267" s="61"/>
    </row>
    <row r="268" spans="3:28" ht="16.5" customHeight="1" x14ac:dyDescent="0.2">
      <c r="C268" s="58"/>
      <c r="D268" s="79"/>
      <c r="E268" s="69"/>
      <c r="F268" s="69"/>
      <c r="G268" s="69"/>
      <c r="H268" s="69"/>
      <c r="I268" s="69"/>
      <c r="L268" s="58"/>
      <c r="M268" s="58"/>
      <c r="N268" s="58"/>
      <c r="O268" s="79"/>
      <c r="P268" s="69"/>
      <c r="Q268" s="69"/>
      <c r="R268" s="69"/>
      <c r="S268" s="69"/>
      <c r="T268" s="69"/>
      <c r="V268" s="69"/>
      <c r="AB268" s="61"/>
    </row>
    <row r="269" spans="3:28" ht="16.5" customHeight="1" x14ac:dyDescent="0.2">
      <c r="C269" s="58"/>
      <c r="D269" s="79"/>
      <c r="E269" s="69"/>
      <c r="F269" s="69"/>
      <c r="G269" s="69"/>
      <c r="H269" s="69"/>
      <c r="I269" s="69"/>
      <c r="L269" s="58"/>
      <c r="M269" s="58"/>
      <c r="N269" s="58"/>
      <c r="O269" s="79"/>
      <c r="P269" s="69"/>
      <c r="Q269" s="69"/>
      <c r="R269" s="69"/>
      <c r="S269" s="69"/>
      <c r="T269" s="69"/>
      <c r="V269" s="69"/>
      <c r="AB269" s="61"/>
    </row>
    <row r="270" spans="3:28" ht="16.5" customHeight="1" x14ac:dyDescent="0.2">
      <c r="C270" s="58"/>
      <c r="D270" s="79"/>
      <c r="E270" s="69"/>
      <c r="F270" s="69"/>
      <c r="G270" s="69"/>
      <c r="H270" s="69"/>
      <c r="I270" s="69"/>
      <c r="L270" s="58"/>
      <c r="M270" s="58"/>
      <c r="N270" s="58"/>
      <c r="O270" s="79"/>
      <c r="P270" s="69"/>
      <c r="Q270" s="69"/>
      <c r="R270" s="69"/>
      <c r="S270" s="69"/>
      <c r="T270" s="69"/>
      <c r="V270" s="69"/>
      <c r="AB270" s="61"/>
    </row>
    <row r="271" spans="3:28" ht="16.5" customHeight="1" x14ac:dyDescent="0.2">
      <c r="C271" s="58"/>
      <c r="D271" s="79"/>
      <c r="E271" s="69"/>
      <c r="F271" s="69"/>
      <c r="G271" s="69"/>
      <c r="H271" s="69"/>
      <c r="I271" s="69"/>
      <c r="L271" s="58"/>
      <c r="M271" s="58"/>
      <c r="N271" s="58"/>
      <c r="O271" s="79"/>
      <c r="P271" s="69"/>
      <c r="Q271" s="69"/>
      <c r="R271" s="69"/>
      <c r="S271" s="69"/>
      <c r="T271" s="69"/>
      <c r="V271" s="69"/>
      <c r="AB271" s="61"/>
    </row>
    <row r="272" spans="3:28" ht="16.5" customHeight="1" x14ac:dyDescent="0.2">
      <c r="C272" s="58"/>
      <c r="D272" s="79"/>
      <c r="E272" s="69"/>
      <c r="F272" s="69"/>
      <c r="G272" s="69"/>
      <c r="H272" s="69"/>
      <c r="I272" s="69"/>
      <c r="L272" s="58"/>
      <c r="M272" s="58"/>
      <c r="N272" s="58"/>
      <c r="O272" s="79"/>
      <c r="P272" s="69"/>
      <c r="Q272" s="69"/>
      <c r="R272" s="69"/>
      <c r="S272" s="69"/>
      <c r="T272" s="69"/>
      <c r="V272" s="69"/>
      <c r="AB272" s="61"/>
    </row>
    <row r="273" spans="3:28" ht="16.5" customHeight="1" x14ac:dyDescent="0.2">
      <c r="C273" s="58"/>
      <c r="D273" s="79"/>
      <c r="E273" s="69"/>
      <c r="F273" s="69"/>
      <c r="G273" s="69"/>
      <c r="H273" s="69"/>
      <c r="I273" s="69"/>
      <c r="L273" s="58"/>
      <c r="M273" s="58"/>
      <c r="N273" s="58"/>
      <c r="O273" s="79"/>
      <c r="P273" s="69"/>
      <c r="Q273" s="69"/>
      <c r="R273" s="69"/>
      <c r="S273" s="69"/>
      <c r="T273" s="69"/>
      <c r="V273" s="69"/>
      <c r="AB273" s="61"/>
    </row>
    <row r="274" spans="3:28" ht="16.5" customHeight="1" x14ac:dyDescent="0.2">
      <c r="C274" s="58"/>
      <c r="D274" s="79"/>
      <c r="E274" s="69"/>
      <c r="F274" s="69"/>
      <c r="G274" s="69"/>
      <c r="H274" s="69"/>
      <c r="I274" s="69"/>
      <c r="L274" s="58"/>
      <c r="M274" s="58"/>
      <c r="N274" s="58"/>
      <c r="O274" s="79"/>
      <c r="P274" s="69"/>
      <c r="Q274" s="69"/>
      <c r="R274" s="69"/>
      <c r="S274" s="69"/>
      <c r="T274" s="69"/>
      <c r="V274" s="69"/>
      <c r="AB274" s="61"/>
    </row>
    <row r="275" spans="3:28" ht="16.5" customHeight="1" x14ac:dyDescent="0.2">
      <c r="C275" s="58"/>
      <c r="D275" s="79"/>
      <c r="E275" s="69"/>
      <c r="F275" s="69"/>
      <c r="G275" s="69"/>
      <c r="H275" s="69"/>
      <c r="I275" s="69"/>
      <c r="L275" s="58"/>
      <c r="M275" s="58"/>
      <c r="N275" s="58"/>
      <c r="O275" s="79"/>
      <c r="P275" s="69"/>
      <c r="Q275" s="69"/>
      <c r="R275" s="69"/>
      <c r="S275" s="69"/>
      <c r="T275" s="69"/>
      <c r="V275" s="69"/>
      <c r="AB275" s="61"/>
    </row>
    <row r="276" spans="3:28" ht="16.5" customHeight="1" x14ac:dyDescent="0.2">
      <c r="C276" s="58"/>
      <c r="D276" s="79"/>
      <c r="E276" s="69"/>
      <c r="F276" s="69"/>
      <c r="G276" s="69"/>
      <c r="H276" s="69"/>
      <c r="I276" s="69"/>
      <c r="L276" s="58"/>
      <c r="M276" s="58"/>
      <c r="N276" s="58"/>
      <c r="O276" s="79"/>
      <c r="P276" s="69"/>
      <c r="Q276" s="69"/>
      <c r="R276" s="69"/>
      <c r="S276" s="69"/>
      <c r="T276" s="69"/>
      <c r="V276" s="69"/>
      <c r="AB276" s="61"/>
    </row>
    <row r="277" spans="3:28" ht="16.5" customHeight="1" x14ac:dyDescent="0.2">
      <c r="C277" s="58"/>
      <c r="D277" s="79"/>
      <c r="E277" s="69"/>
      <c r="F277" s="69"/>
      <c r="G277" s="69"/>
      <c r="H277" s="69"/>
      <c r="I277" s="69"/>
      <c r="L277" s="58"/>
      <c r="M277" s="58"/>
      <c r="N277" s="58"/>
      <c r="O277" s="79"/>
      <c r="P277" s="69"/>
      <c r="Q277" s="69"/>
      <c r="R277" s="69"/>
      <c r="S277" s="69"/>
      <c r="T277" s="69"/>
      <c r="V277" s="69"/>
      <c r="AB277" s="61"/>
    </row>
    <row r="278" spans="3:28" ht="16.5" customHeight="1" x14ac:dyDescent="0.2">
      <c r="C278" s="58"/>
      <c r="D278" s="79"/>
      <c r="E278" s="69"/>
      <c r="F278" s="69"/>
      <c r="G278" s="69"/>
      <c r="H278" s="69"/>
      <c r="I278" s="69"/>
      <c r="L278" s="58"/>
      <c r="M278" s="58"/>
      <c r="N278" s="58"/>
      <c r="O278" s="79"/>
      <c r="P278" s="69"/>
      <c r="Q278" s="69"/>
      <c r="R278" s="69"/>
      <c r="S278" s="69"/>
      <c r="T278" s="69"/>
      <c r="V278" s="69"/>
      <c r="AB278" s="61"/>
    </row>
    <row r="279" spans="3:28" ht="16.5" customHeight="1" x14ac:dyDescent="0.2">
      <c r="C279" s="58"/>
      <c r="D279" s="79"/>
      <c r="E279" s="69"/>
      <c r="F279" s="69"/>
      <c r="G279" s="69"/>
      <c r="H279" s="69"/>
      <c r="I279" s="69"/>
      <c r="L279" s="58"/>
      <c r="M279" s="58"/>
      <c r="N279" s="58"/>
      <c r="O279" s="79"/>
      <c r="P279" s="69"/>
      <c r="Q279" s="69"/>
      <c r="R279" s="69"/>
      <c r="S279" s="69"/>
      <c r="T279" s="69"/>
      <c r="V279" s="69"/>
      <c r="AB279" s="61"/>
    </row>
    <row r="280" spans="3:28" ht="16.5" customHeight="1" x14ac:dyDescent="0.2">
      <c r="C280" s="58"/>
      <c r="D280" s="79"/>
      <c r="E280" s="69"/>
      <c r="F280" s="69"/>
      <c r="G280" s="69"/>
      <c r="H280" s="69"/>
      <c r="I280" s="69"/>
      <c r="L280" s="58"/>
      <c r="M280" s="58"/>
      <c r="N280" s="58"/>
      <c r="O280" s="79"/>
      <c r="P280" s="69"/>
      <c r="Q280" s="69"/>
      <c r="R280" s="69"/>
      <c r="S280" s="69"/>
      <c r="T280" s="69"/>
      <c r="V280" s="69"/>
      <c r="AB280" s="61"/>
    </row>
    <row r="281" spans="3:28" ht="16.5" customHeight="1" x14ac:dyDescent="0.2">
      <c r="C281" s="58"/>
      <c r="D281" s="79"/>
      <c r="E281" s="69"/>
      <c r="F281" s="69"/>
      <c r="G281" s="69"/>
      <c r="H281" s="69"/>
      <c r="I281" s="69"/>
      <c r="L281" s="58"/>
      <c r="M281" s="58"/>
      <c r="N281" s="58"/>
      <c r="O281" s="79"/>
      <c r="P281" s="69"/>
      <c r="Q281" s="69"/>
      <c r="R281" s="69"/>
      <c r="S281" s="69"/>
      <c r="T281" s="69"/>
      <c r="V281" s="69"/>
      <c r="AB281" s="61"/>
    </row>
    <row r="282" spans="3:28" ht="16.5" customHeight="1" x14ac:dyDescent="0.2">
      <c r="C282" s="58"/>
      <c r="D282" s="79"/>
      <c r="E282" s="69"/>
      <c r="F282" s="69"/>
      <c r="G282" s="69"/>
      <c r="H282" s="69"/>
      <c r="I282" s="69"/>
      <c r="L282" s="58"/>
      <c r="M282" s="58"/>
      <c r="N282" s="58"/>
      <c r="O282" s="79"/>
      <c r="P282" s="69"/>
      <c r="Q282" s="69"/>
      <c r="R282" s="69"/>
      <c r="S282" s="69"/>
      <c r="T282" s="69"/>
      <c r="V282" s="69"/>
      <c r="AB282" s="61"/>
    </row>
    <row r="283" spans="3:28" ht="16.5" customHeight="1" x14ac:dyDescent="0.2">
      <c r="C283" s="58"/>
      <c r="D283" s="79"/>
      <c r="E283" s="69"/>
      <c r="F283" s="69"/>
      <c r="G283" s="69"/>
      <c r="H283" s="69"/>
      <c r="I283" s="69"/>
      <c r="L283" s="58"/>
      <c r="M283" s="58"/>
      <c r="N283" s="58"/>
      <c r="O283" s="79"/>
      <c r="P283" s="69"/>
      <c r="Q283" s="69"/>
      <c r="R283" s="69"/>
      <c r="S283" s="69"/>
      <c r="T283" s="69"/>
      <c r="V283" s="69"/>
      <c r="AB283" s="61"/>
    </row>
    <row r="284" spans="3:28" ht="16.5" customHeight="1" x14ac:dyDescent="0.2">
      <c r="C284" s="58"/>
      <c r="D284" s="79"/>
      <c r="E284" s="69"/>
      <c r="F284" s="69"/>
      <c r="G284" s="69"/>
      <c r="H284" s="69"/>
      <c r="I284" s="69"/>
      <c r="L284" s="58"/>
      <c r="M284" s="58"/>
      <c r="N284" s="58"/>
      <c r="O284" s="79"/>
      <c r="P284" s="69"/>
      <c r="Q284" s="69"/>
      <c r="R284" s="69"/>
      <c r="S284" s="69"/>
      <c r="T284" s="69"/>
      <c r="V284" s="69"/>
      <c r="AB284" s="61"/>
    </row>
    <row r="285" spans="3:28" ht="16.5" customHeight="1" x14ac:dyDescent="0.2">
      <c r="C285" s="58"/>
      <c r="D285" s="79"/>
      <c r="E285" s="69"/>
      <c r="F285" s="69"/>
      <c r="G285" s="69"/>
      <c r="H285" s="69"/>
      <c r="I285" s="69"/>
      <c r="L285" s="58"/>
      <c r="M285" s="58"/>
      <c r="N285" s="58"/>
      <c r="O285" s="79"/>
      <c r="P285" s="69"/>
      <c r="Q285" s="69"/>
      <c r="R285" s="69"/>
      <c r="S285" s="69"/>
      <c r="T285" s="69"/>
      <c r="V285" s="69"/>
      <c r="AB285" s="61"/>
    </row>
    <row r="286" spans="3:28" ht="16.5" customHeight="1" x14ac:dyDescent="0.2">
      <c r="C286" s="58"/>
      <c r="D286" s="79"/>
      <c r="E286" s="69"/>
      <c r="F286" s="69"/>
      <c r="G286" s="69"/>
      <c r="H286" s="69"/>
      <c r="I286" s="69"/>
      <c r="L286" s="58"/>
      <c r="M286" s="58"/>
      <c r="N286" s="58"/>
      <c r="O286" s="79"/>
      <c r="P286" s="69"/>
      <c r="Q286" s="69"/>
      <c r="R286" s="69"/>
      <c r="S286" s="69"/>
      <c r="T286" s="69"/>
      <c r="V286" s="69"/>
      <c r="AB286" s="61"/>
    </row>
    <row r="287" spans="3:28" ht="16.5" customHeight="1" x14ac:dyDescent="0.2">
      <c r="C287" s="58"/>
      <c r="D287" s="79"/>
      <c r="E287" s="69"/>
      <c r="F287" s="69"/>
      <c r="G287" s="69"/>
      <c r="H287" s="69"/>
      <c r="I287" s="69"/>
      <c r="L287" s="58"/>
      <c r="M287" s="58"/>
      <c r="N287" s="58"/>
      <c r="O287" s="79"/>
      <c r="P287" s="69"/>
      <c r="Q287" s="69"/>
      <c r="R287" s="69"/>
      <c r="S287" s="69"/>
      <c r="T287" s="69"/>
      <c r="V287" s="69"/>
      <c r="AB287" s="61"/>
    </row>
    <row r="288" spans="3:28" ht="16.5" customHeight="1" x14ac:dyDescent="0.2">
      <c r="C288" s="58"/>
      <c r="D288" s="79"/>
      <c r="E288" s="69"/>
      <c r="F288" s="69"/>
      <c r="G288" s="69"/>
      <c r="H288" s="69"/>
      <c r="I288" s="69"/>
      <c r="L288" s="58"/>
      <c r="M288" s="58"/>
      <c r="N288" s="58"/>
      <c r="O288" s="79"/>
      <c r="P288" s="69"/>
      <c r="Q288" s="69"/>
      <c r="R288" s="69"/>
      <c r="S288" s="69"/>
      <c r="T288" s="69"/>
      <c r="V288" s="69"/>
      <c r="AB288" s="61"/>
    </row>
    <row r="289" spans="3:28" ht="16.5" customHeight="1" x14ac:dyDescent="0.2">
      <c r="C289" s="58"/>
      <c r="D289" s="79"/>
      <c r="E289" s="69"/>
      <c r="F289" s="69"/>
      <c r="G289" s="69"/>
      <c r="H289" s="69"/>
      <c r="I289" s="69"/>
      <c r="L289" s="58"/>
      <c r="M289" s="58"/>
      <c r="N289" s="58"/>
      <c r="O289" s="79"/>
      <c r="P289" s="69"/>
      <c r="Q289" s="69"/>
      <c r="R289" s="69"/>
      <c r="S289" s="69"/>
      <c r="T289" s="69"/>
      <c r="V289" s="69"/>
      <c r="AB289" s="61"/>
    </row>
    <row r="290" spans="3:28" ht="16.5" customHeight="1" x14ac:dyDescent="0.2">
      <c r="C290" s="58"/>
      <c r="D290" s="79"/>
      <c r="E290" s="69"/>
      <c r="F290" s="69"/>
      <c r="G290" s="69"/>
      <c r="H290" s="69"/>
      <c r="I290" s="69"/>
      <c r="L290" s="58"/>
      <c r="M290" s="58"/>
      <c r="N290" s="58"/>
      <c r="O290" s="79"/>
      <c r="P290" s="69"/>
      <c r="Q290" s="69"/>
      <c r="R290" s="69"/>
      <c r="S290" s="69"/>
      <c r="T290" s="69"/>
      <c r="V290" s="69"/>
      <c r="AB290" s="61"/>
    </row>
    <row r="291" spans="3:28" ht="16.5" customHeight="1" x14ac:dyDescent="0.2">
      <c r="C291" s="58"/>
      <c r="D291" s="79"/>
      <c r="E291" s="69"/>
      <c r="F291" s="69"/>
      <c r="G291" s="69"/>
      <c r="H291" s="69"/>
      <c r="I291" s="69"/>
      <c r="L291" s="58"/>
      <c r="M291" s="58"/>
      <c r="N291" s="58"/>
      <c r="O291" s="79"/>
      <c r="P291" s="69"/>
      <c r="Q291" s="69"/>
      <c r="R291" s="69"/>
      <c r="S291" s="69"/>
      <c r="T291" s="69"/>
      <c r="V291" s="69"/>
      <c r="AB291" s="61"/>
    </row>
    <row r="292" spans="3:28" ht="16.5" customHeight="1" x14ac:dyDescent="0.2">
      <c r="C292" s="58"/>
      <c r="D292" s="79"/>
      <c r="E292" s="69"/>
      <c r="F292" s="69"/>
      <c r="G292" s="69"/>
      <c r="H292" s="69"/>
      <c r="I292" s="69"/>
      <c r="L292" s="58"/>
      <c r="M292" s="58"/>
      <c r="N292" s="58"/>
      <c r="O292" s="79"/>
      <c r="P292" s="69"/>
      <c r="Q292" s="69"/>
      <c r="R292" s="69"/>
      <c r="S292" s="69"/>
      <c r="T292" s="69"/>
      <c r="V292" s="69"/>
      <c r="AB292" s="61"/>
    </row>
    <row r="293" spans="3:28" ht="16.5" customHeight="1" x14ac:dyDescent="0.2">
      <c r="C293" s="58"/>
      <c r="D293" s="79"/>
      <c r="E293" s="69"/>
      <c r="F293" s="69"/>
      <c r="G293" s="69"/>
      <c r="H293" s="69"/>
      <c r="I293" s="69"/>
      <c r="L293" s="58"/>
      <c r="M293" s="58"/>
      <c r="N293" s="58"/>
      <c r="O293" s="79"/>
      <c r="P293" s="69"/>
      <c r="Q293" s="69"/>
      <c r="R293" s="69"/>
      <c r="S293" s="69"/>
      <c r="T293" s="69"/>
      <c r="V293" s="69"/>
      <c r="AB293" s="61"/>
    </row>
    <row r="294" spans="3:28" ht="16.5" customHeight="1" x14ac:dyDescent="0.2">
      <c r="C294" s="58"/>
      <c r="D294" s="79"/>
      <c r="E294" s="69"/>
      <c r="F294" s="69"/>
      <c r="G294" s="69"/>
      <c r="H294" s="69"/>
      <c r="I294" s="69"/>
      <c r="L294" s="58"/>
      <c r="M294" s="58"/>
      <c r="N294" s="58"/>
      <c r="O294" s="79"/>
      <c r="P294" s="69"/>
      <c r="Q294" s="69"/>
      <c r="R294" s="69"/>
      <c r="S294" s="69"/>
      <c r="T294" s="69"/>
      <c r="V294" s="69"/>
      <c r="AB294" s="61"/>
    </row>
    <row r="295" spans="3:28" ht="16.5" customHeight="1" x14ac:dyDescent="0.2">
      <c r="C295" s="58"/>
      <c r="D295" s="79"/>
      <c r="E295" s="69"/>
      <c r="F295" s="69"/>
      <c r="G295" s="69"/>
      <c r="H295" s="69"/>
      <c r="I295" s="69"/>
      <c r="L295" s="58"/>
      <c r="M295" s="58"/>
      <c r="N295" s="58"/>
      <c r="O295" s="79"/>
      <c r="P295" s="69"/>
      <c r="Q295" s="69"/>
      <c r="R295" s="69"/>
      <c r="S295" s="69"/>
      <c r="T295" s="69"/>
      <c r="V295" s="69"/>
      <c r="AB295" s="61"/>
    </row>
    <row r="296" spans="3:28" ht="16.5" customHeight="1" x14ac:dyDescent="0.2">
      <c r="C296" s="58"/>
      <c r="D296" s="79"/>
      <c r="E296" s="69"/>
      <c r="F296" s="69"/>
      <c r="G296" s="69"/>
      <c r="H296" s="69"/>
      <c r="I296" s="69"/>
      <c r="L296" s="58"/>
      <c r="M296" s="58"/>
      <c r="N296" s="58"/>
      <c r="O296" s="79"/>
      <c r="P296" s="69"/>
      <c r="Q296" s="69"/>
      <c r="R296" s="69"/>
      <c r="S296" s="69"/>
      <c r="T296" s="69"/>
      <c r="V296" s="69"/>
      <c r="AB296" s="61"/>
    </row>
  </sheetData>
  <sheetProtection sheet="1" objects="1" scenarios="1"/>
  <customSheetViews>
    <customSheetView guid="{6A308C2C-EA08-4C75-989B-99EF4602104B}" showPageBreaks="1" printArea="1" hiddenColumns="1" view="pageBreakPreview">
      <selection sqref="A1:IV65536"/>
      <pageMargins left="0" right="0" top="0.31496062992125984" bottom="0.19685039370078741" header="0.31496062992125984" footer="0.27559055118110237"/>
      <pageSetup paperSize="13" scale="98" orientation="portrait" r:id="rId1"/>
      <headerFooter alignWithMargins="0"/>
    </customSheetView>
  </customSheetViews>
  <mergeCells count="1342">
    <mergeCell ref="U226:U229"/>
    <mergeCell ref="W6:AA6"/>
    <mergeCell ref="W3:AA5"/>
    <mergeCell ref="W10:AA41"/>
    <mergeCell ref="W9:AA9"/>
    <mergeCell ref="W2:AA2"/>
    <mergeCell ref="U158:U161"/>
    <mergeCell ref="U162:U165"/>
    <mergeCell ref="U166:U169"/>
    <mergeCell ref="U170:U173"/>
    <mergeCell ref="U174:U177"/>
    <mergeCell ref="U178:U181"/>
    <mergeCell ref="U182:U185"/>
    <mergeCell ref="U186:U189"/>
    <mergeCell ref="U190:U193"/>
    <mergeCell ref="U194:U197"/>
    <mergeCell ref="U198:U201"/>
    <mergeCell ref="U202:U205"/>
    <mergeCell ref="U206:U209"/>
    <mergeCell ref="U210:U213"/>
    <mergeCell ref="U214:U217"/>
    <mergeCell ref="U218:U221"/>
    <mergeCell ref="U222:U225"/>
    <mergeCell ref="U90:U93"/>
    <mergeCell ref="U94:U97"/>
    <mergeCell ref="U98:U101"/>
    <mergeCell ref="U102:U105"/>
    <mergeCell ref="U106:U109"/>
    <mergeCell ref="U110:U113"/>
    <mergeCell ref="U114:U117"/>
    <mergeCell ref="U118:U121"/>
    <mergeCell ref="U122:U125"/>
    <mergeCell ref="U126:U129"/>
    <mergeCell ref="U130:U133"/>
    <mergeCell ref="U134:U137"/>
    <mergeCell ref="U138:U141"/>
    <mergeCell ref="U142:U145"/>
    <mergeCell ref="U146:U149"/>
    <mergeCell ref="U150:U153"/>
    <mergeCell ref="U154:U157"/>
    <mergeCell ref="J190:J193"/>
    <mergeCell ref="J194:J197"/>
    <mergeCell ref="J198:J201"/>
    <mergeCell ref="J202:J205"/>
    <mergeCell ref="J206:J209"/>
    <mergeCell ref="J210:J213"/>
    <mergeCell ref="J214:J217"/>
    <mergeCell ref="J218:J221"/>
    <mergeCell ref="J222:J225"/>
    <mergeCell ref="J170:J173"/>
    <mergeCell ref="J174:J177"/>
    <mergeCell ref="J178:J181"/>
    <mergeCell ref="J182:J185"/>
    <mergeCell ref="J186:J189"/>
    <mergeCell ref="P193:Q193"/>
    <mergeCell ref="R193:S193"/>
    <mergeCell ref="P207:Q207"/>
    <mergeCell ref="R207:S207"/>
    <mergeCell ref="P208:Q208"/>
    <mergeCell ref="R208:S208"/>
    <mergeCell ref="P209:Q209"/>
    <mergeCell ref="R209:S209"/>
    <mergeCell ref="R197:S197"/>
    <mergeCell ref="N198:N201"/>
    <mergeCell ref="J226:J229"/>
    <mergeCell ref="U10:U13"/>
    <mergeCell ref="U14:U17"/>
    <mergeCell ref="U18:U21"/>
    <mergeCell ref="U22:U25"/>
    <mergeCell ref="U26:U29"/>
    <mergeCell ref="U30:U33"/>
    <mergeCell ref="U34:U37"/>
    <mergeCell ref="U38:U41"/>
    <mergeCell ref="U42:U45"/>
    <mergeCell ref="U46:U49"/>
    <mergeCell ref="U50:U53"/>
    <mergeCell ref="U54:U57"/>
    <mergeCell ref="U58:U61"/>
    <mergeCell ref="U62:U65"/>
    <mergeCell ref="U66:U69"/>
    <mergeCell ref="U70:U73"/>
    <mergeCell ref="U74:U77"/>
    <mergeCell ref="U78:U81"/>
    <mergeCell ref="U82:U85"/>
    <mergeCell ref="U86:U89"/>
    <mergeCell ref="J126:J129"/>
    <mergeCell ref="J130:J133"/>
    <mergeCell ref="J134:J137"/>
    <mergeCell ref="J138:J141"/>
    <mergeCell ref="J142:J145"/>
    <mergeCell ref="J146:J149"/>
    <mergeCell ref="J150:J153"/>
    <mergeCell ref="J154:J157"/>
    <mergeCell ref="J158:J161"/>
    <mergeCell ref="J162:J165"/>
    <mergeCell ref="J166:J169"/>
    <mergeCell ref="J62:J65"/>
    <mergeCell ref="J66:J69"/>
    <mergeCell ref="J70:J73"/>
    <mergeCell ref="J74:J77"/>
    <mergeCell ref="J78:J81"/>
    <mergeCell ref="J82:J85"/>
    <mergeCell ref="J86:J89"/>
    <mergeCell ref="J90:J93"/>
    <mergeCell ref="J94:J97"/>
    <mergeCell ref="J98:J101"/>
    <mergeCell ref="J102:J105"/>
    <mergeCell ref="J106:J109"/>
    <mergeCell ref="J110:J113"/>
    <mergeCell ref="J114:J117"/>
    <mergeCell ref="J118:J121"/>
    <mergeCell ref="J122:J125"/>
    <mergeCell ref="J10:J13"/>
    <mergeCell ref="C8:J8"/>
    <mergeCell ref="N8:U8"/>
    <mergeCell ref="J14:J17"/>
    <mergeCell ref="J18:J21"/>
    <mergeCell ref="J22:J25"/>
    <mergeCell ref="J26:J29"/>
    <mergeCell ref="J30:J33"/>
    <mergeCell ref="J34:J37"/>
    <mergeCell ref="J38:J41"/>
    <mergeCell ref="J42:J45"/>
    <mergeCell ref="J46:J49"/>
    <mergeCell ref="J50:J53"/>
    <mergeCell ref="J54:J57"/>
    <mergeCell ref="J58:J61"/>
    <mergeCell ref="R191:S191"/>
    <mergeCell ref="P192:Q192"/>
    <mergeCell ref="R192:S192"/>
    <mergeCell ref="R185:S185"/>
    <mergeCell ref="R173:S173"/>
    <mergeCell ref="N174:N177"/>
    <mergeCell ref="P174:Q174"/>
    <mergeCell ref="R174:S174"/>
    <mergeCell ref="P175:Q175"/>
    <mergeCell ref="R175:S175"/>
    <mergeCell ref="P176:Q176"/>
    <mergeCell ref="R176:S176"/>
    <mergeCell ref="P177:Q177"/>
    <mergeCell ref="R177:S177"/>
    <mergeCell ref="P169:Q169"/>
    <mergeCell ref="R169:S169"/>
    <mergeCell ref="R157:S157"/>
    <mergeCell ref="N158:N161"/>
    <mergeCell ref="R229:S229"/>
    <mergeCell ref="R221:S221"/>
    <mergeCell ref="N222:N225"/>
    <mergeCell ref="P222:Q222"/>
    <mergeCell ref="R222:S222"/>
    <mergeCell ref="P223:Q223"/>
    <mergeCell ref="R223:S223"/>
    <mergeCell ref="P224:Q224"/>
    <mergeCell ref="R224:S224"/>
    <mergeCell ref="P225:Q225"/>
    <mergeCell ref="R225:S225"/>
    <mergeCell ref="R213:S213"/>
    <mergeCell ref="N214:N217"/>
    <mergeCell ref="P214:Q214"/>
    <mergeCell ref="R214:S214"/>
    <mergeCell ref="P215:Q215"/>
    <mergeCell ref="R215:S215"/>
    <mergeCell ref="P216:Q216"/>
    <mergeCell ref="R216:S216"/>
    <mergeCell ref="P217:Q217"/>
    <mergeCell ref="N218:N221"/>
    <mergeCell ref="P218:Q218"/>
    <mergeCell ref="R218:S218"/>
    <mergeCell ref="P219:Q219"/>
    <mergeCell ref="R219:S219"/>
    <mergeCell ref="P220:Q220"/>
    <mergeCell ref="R220:S220"/>
    <mergeCell ref="P221:Q221"/>
    <mergeCell ref="R200:S200"/>
    <mergeCell ref="P201:Q201"/>
    <mergeCell ref="R201:S201"/>
    <mergeCell ref="R189:S189"/>
    <mergeCell ref="N190:N193"/>
    <mergeCell ref="P190:Q190"/>
    <mergeCell ref="R190:S190"/>
    <mergeCell ref="P191:Q191"/>
    <mergeCell ref="R153:S153"/>
    <mergeCell ref="R141:S141"/>
    <mergeCell ref="N142:N145"/>
    <mergeCell ref="P142:Q142"/>
    <mergeCell ref="R142:S142"/>
    <mergeCell ref="P143:Q143"/>
    <mergeCell ref="R143:S143"/>
    <mergeCell ref="P144:Q144"/>
    <mergeCell ref="R144:S144"/>
    <mergeCell ref="P145:Q145"/>
    <mergeCell ref="R145:S145"/>
    <mergeCell ref="R165:S165"/>
    <mergeCell ref="N166:N169"/>
    <mergeCell ref="P166:Q166"/>
    <mergeCell ref="R166:S166"/>
    <mergeCell ref="P167:Q167"/>
    <mergeCell ref="R167:S167"/>
    <mergeCell ref="P168:Q168"/>
    <mergeCell ref="R168:S168"/>
    <mergeCell ref="P158:Q158"/>
    <mergeCell ref="R158:S158"/>
    <mergeCell ref="P159:Q159"/>
    <mergeCell ref="R159:S159"/>
    <mergeCell ref="P160:Q160"/>
    <mergeCell ref="R160:S160"/>
    <mergeCell ref="P161:Q161"/>
    <mergeCell ref="R161:S161"/>
    <mergeCell ref="R133:S133"/>
    <mergeCell ref="N134:N137"/>
    <mergeCell ref="P134:Q134"/>
    <mergeCell ref="R134:S134"/>
    <mergeCell ref="P135:Q135"/>
    <mergeCell ref="R135:S135"/>
    <mergeCell ref="P136:Q136"/>
    <mergeCell ref="R136:S136"/>
    <mergeCell ref="P137:Q137"/>
    <mergeCell ref="R137:S137"/>
    <mergeCell ref="N126:N129"/>
    <mergeCell ref="P126:Q126"/>
    <mergeCell ref="R126:S126"/>
    <mergeCell ref="P127:Q127"/>
    <mergeCell ref="R127:S127"/>
    <mergeCell ref="P128:Q128"/>
    <mergeCell ref="R128:S128"/>
    <mergeCell ref="P129:Q129"/>
    <mergeCell ref="R129:S129"/>
    <mergeCell ref="P105:Q105"/>
    <mergeCell ref="R105:S105"/>
    <mergeCell ref="N122:N125"/>
    <mergeCell ref="P122:Q122"/>
    <mergeCell ref="R122:S122"/>
    <mergeCell ref="P123:Q123"/>
    <mergeCell ref="R123:S123"/>
    <mergeCell ref="P124:Q124"/>
    <mergeCell ref="R124:S124"/>
    <mergeCell ref="P125:Q125"/>
    <mergeCell ref="R125:S125"/>
    <mergeCell ref="R114:S114"/>
    <mergeCell ref="P115:Q115"/>
    <mergeCell ref="R115:S115"/>
    <mergeCell ref="P116:Q116"/>
    <mergeCell ref="R116:S116"/>
    <mergeCell ref="P117:Q117"/>
    <mergeCell ref="R117:S117"/>
    <mergeCell ref="N118:N121"/>
    <mergeCell ref="P118:Q118"/>
    <mergeCell ref="R118:S118"/>
    <mergeCell ref="P119:Q119"/>
    <mergeCell ref="R119:S119"/>
    <mergeCell ref="R96:S96"/>
    <mergeCell ref="P97:Q97"/>
    <mergeCell ref="R97:S97"/>
    <mergeCell ref="N98:N101"/>
    <mergeCell ref="P98:Q98"/>
    <mergeCell ref="R98:S98"/>
    <mergeCell ref="P99:Q99"/>
    <mergeCell ref="R99:S99"/>
    <mergeCell ref="P100:Q100"/>
    <mergeCell ref="R100:S100"/>
    <mergeCell ref="P101:Q101"/>
    <mergeCell ref="R101:S101"/>
    <mergeCell ref="P86:Q86"/>
    <mergeCell ref="R86:S86"/>
    <mergeCell ref="P87:Q87"/>
    <mergeCell ref="R87:S87"/>
    <mergeCell ref="P88:Q88"/>
    <mergeCell ref="R88:S88"/>
    <mergeCell ref="P89:Q89"/>
    <mergeCell ref="R89:S89"/>
    <mergeCell ref="N90:N93"/>
    <mergeCell ref="P90:Q90"/>
    <mergeCell ref="R90:S90"/>
    <mergeCell ref="P91:Q91"/>
    <mergeCell ref="R91:S91"/>
    <mergeCell ref="P92:Q92"/>
    <mergeCell ref="R92:S92"/>
    <mergeCell ref="P93:Q93"/>
    <mergeCell ref="R93:S93"/>
    <mergeCell ref="R71:S71"/>
    <mergeCell ref="P72:Q72"/>
    <mergeCell ref="R72:S72"/>
    <mergeCell ref="P73:Q73"/>
    <mergeCell ref="R73:S73"/>
    <mergeCell ref="N82:N85"/>
    <mergeCell ref="P82:Q82"/>
    <mergeCell ref="R82:S82"/>
    <mergeCell ref="P83:Q83"/>
    <mergeCell ref="R83:S83"/>
    <mergeCell ref="P84:Q84"/>
    <mergeCell ref="R84:S84"/>
    <mergeCell ref="P85:Q85"/>
    <mergeCell ref="R85:S85"/>
    <mergeCell ref="N78:N81"/>
    <mergeCell ref="P78:Q78"/>
    <mergeCell ref="R78:S78"/>
    <mergeCell ref="P79:Q79"/>
    <mergeCell ref="R79:S79"/>
    <mergeCell ref="P80:Q80"/>
    <mergeCell ref="R80:S80"/>
    <mergeCell ref="P81:Q81"/>
    <mergeCell ref="R81:S81"/>
    <mergeCell ref="P51:Q51"/>
    <mergeCell ref="R51:S51"/>
    <mergeCell ref="P52:Q52"/>
    <mergeCell ref="R52:S52"/>
    <mergeCell ref="P53:Q53"/>
    <mergeCell ref="R53:S53"/>
    <mergeCell ref="N66:N69"/>
    <mergeCell ref="P66:Q66"/>
    <mergeCell ref="R66:S66"/>
    <mergeCell ref="P67:Q67"/>
    <mergeCell ref="R67:S67"/>
    <mergeCell ref="P68:Q68"/>
    <mergeCell ref="R68:S68"/>
    <mergeCell ref="P69:Q69"/>
    <mergeCell ref="R69:S69"/>
    <mergeCell ref="N62:N65"/>
    <mergeCell ref="P62:Q62"/>
    <mergeCell ref="R62:S62"/>
    <mergeCell ref="P63:Q63"/>
    <mergeCell ref="R63:S63"/>
    <mergeCell ref="P64:Q64"/>
    <mergeCell ref="R64:S64"/>
    <mergeCell ref="P65:Q65"/>
    <mergeCell ref="R65:S65"/>
    <mergeCell ref="N42:N45"/>
    <mergeCell ref="P42:Q42"/>
    <mergeCell ref="R42:S42"/>
    <mergeCell ref="P43:Q43"/>
    <mergeCell ref="R43:S43"/>
    <mergeCell ref="P44:Q44"/>
    <mergeCell ref="R44:S44"/>
    <mergeCell ref="P45:Q45"/>
    <mergeCell ref="R45:S45"/>
    <mergeCell ref="N38:N41"/>
    <mergeCell ref="P38:Q38"/>
    <mergeCell ref="R38:S38"/>
    <mergeCell ref="P39:Q39"/>
    <mergeCell ref="R39:S39"/>
    <mergeCell ref="P40:Q40"/>
    <mergeCell ref="R40:S40"/>
    <mergeCell ref="P41:Q41"/>
    <mergeCell ref="R41:S41"/>
    <mergeCell ref="N34:N37"/>
    <mergeCell ref="P34:Q34"/>
    <mergeCell ref="R34:S34"/>
    <mergeCell ref="P35:Q35"/>
    <mergeCell ref="R35:S35"/>
    <mergeCell ref="P36:Q36"/>
    <mergeCell ref="R36:S36"/>
    <mergeCell ref="P37:Q37"/>
    <mergeCell ref="R37:S37"/>
    <mergeCell ref="N26:N29"/>
    <mergeCell ref="P26:Q26"/>
    <mergeCell ref="R26:S26"/>
    <mergeCell ref="P27:Q27"/>
    <mergeCell ref="R27:S27"/>
    <mergeCell ref="P28:Q28"/>
    <mergeCell ref="R28:S28"/>
    <mergeCell ref="P29:Q29"/>
    <mergeCell ref="R29:S29"/>
    <mergeCell ref="P10:Q10"/>
    <mergeCell ref="R10:S10"/>
    <mergeCell ref="P11:Q11"/>
    <mergeCell ref="R11:S11"/>
    <mergeCell ref="P12:Q12"/>
    <mergeCell ref="R12:S12"/>
    <mergeCell ref="P13:Q13"/>
    <mergeCell ref="R13:S13"/>
    <mergeCell ref="N22:N25"/>
    <mergeCell ref="P22:Q22"/>
    <mergeCell ref="R22:S22"/>
    <mergeCell ref="P23:Q23"/>
    <mergeCell ref="R23:S23"/>
    <mergeCell ref="P24:Q24"/>
    <mergeCell ref="R24:S24"/>
    <mergeCell ref="P25:Q25"/>
    <mergeCell ref="R25:S25"/>
    <mergeCell ref="N18:N21"/>
    <mergeCell ref="P18:Q18"/>
    <mergeCell ref="R18:S18"/>
    <mergeCell ref="P19:Q19"/>
    <mergeCell ref="R19:S19"/>
    <mergeCell ref="P20:Q20"/>
    <mergeCell ref="R20:S20"/>
    <mergeCell ref="P21:Q21"/>
    <mergeCell ref="R21:S21"/>
    <mergeCell ref="G225:H225"/>
    <mergeCell ref="C226:C229"/>
    <mergeCell ref="E226:F226"/>
    <mergeCell ref="G226:H226"/>
    <mergeCell ref="E227:F227"/>
    <mergeCell ref="G227:H227"/>
    <mergeCell ref="E228:F228"/>
    <mergeCell ref="G228:H228"/>
    <mergeCell ref="E229:F229"/>
    <mergeCell ref="G229:H229"/>
    <mergeCell ref="G217:H217"/>
    <mergeCell ref="C218:C221"/>
    <mergeCell ref="E218:F218"/>
    <mergeCell ref="G218:H218"/>
    <mergeCell ref="E219:F219"/>
    <mergeCell ref="G219:H219"/>
    <mergeCell ref="E220:F220"/>
    <mergeCell ref="G220:H220"/>
    <mergeCell ref="E221:F221"/>
    <mergeCell ref="G221:H221"/>
    <mergeCell ref="G185:H185"/>
    <mergeCell ref="C186:C189"/>
    <mergeCell ref="E186:F186"/>
    <mergeCell ref="G186:H186"/>
    <mergeCell ref="E187:F187"/>
    <mergeCell ref="G187:H187"/>
    <mergeCell ref="E188:F188"/>
    <mergeCell ref="G188:H188"/>
    <mergeCell ref="E189:F189"/>
    <mergeCell ref="G189:H189"/>
    <mergeCell ref="G209:H209"/>
    <mergeCell ref="C210:C213"/>
    <mergeCell ref="E210:F210"/>
    <mergeCell ref="G210:H210"/>
    <mergeCell ref="E211:F211"/>
    <mergeCell ref="G211:H211"/>
    <mergeCell ref="E212:F212"/>
    <mergeCell ref="G212:H212"/>
    <mergeCell ref="E213:F213"/>
    <mergeCell ref="G213:H213"/>
    <mergeCell ref="G201:H201"/>
    <mergeCell ref="C202:C205"/>
    <mergeCell ref="E202:F202"/>
    <mergeCell ref="G202:H202"/>
    <mergeCell ref="E203:F203"/>
    <mergeCell ref="G203:H203"/>
    <mergeCell ref="E204:F204"/>
    <mergeCell ref="G204:H204"/>
    <mergeCell ref="E205:F205"/>
    <mergeCell ref="G205:H205"/>
    <mergeCell ref="E165:F165"/>
    <mergeCell ref="G165:H165"/>
    <mergeCell ref="G153:H153"/>
    <mergeCell ref="C154:C157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G177:H177"/>
    <mergeCell ref="C178:C181"/>
    <mergeCell ref="E178:F178"/>
    <mergeCell ref="G178:H178"/>
    <mergeCell ref="E179:F179"/>
    <mergeCell ref="G179:H179"/>
    <mergeCell ref="E180:F180"/>
    <mergeCell ref="G180:H180"/>
    <mergeCell ref="E181:F181"/>
    <mergeCell ref="G181:H181"/>
    <mergeCell ref="G169:H169"/>
    <mergeCell ref="C170:C173"/>
    <mergeCell ref="E170:F170"/>
    <mergeCell ref="G170:H170"/>
    <mergeCell ref="E171:F171"/>
    <mergeCell ref="G171:H171"/>
    <mergeCell ref="E172:F172"/>
    <mergeCell ref="G172:H172"/>
    <mergeCell ref="E173:F173"/>
    <mergeCell ref="G173:H173"/>
    <mergeCell ref="E133:F133"/>
    <mergeCell ref="G133:H133"/>
    <mergeCell ref="E120:F120"/>
    <mergeCell ref="G120:H120"/>
    <mergeCell ref="E121:F121"/>
    <mergeCell ref="G121:H121"/>
    <mergeCell ref="C122:C125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G145:H145"/>
    <mergeCell ref="C146:C149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G137:H137"/>
    <mergeCell ref="C138:C141"/>
    <mergeCell ref="E138:F138"/>
    <mergeCell ref="G138:H138"/>
    <mergeCell ref="E139:F139"/>
    <mergeCell ref="G139:H139"/>
    <mergeCell ref="E140:F140"/>
    <mergeCell ref="C110:C113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G105:H105"/>
    <mergeCell ref="C106:C109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79:F79"/>
    <mergeCell ref="G79:H79"/>
    <mergeCell ref="E80:F80"/>
    <mergeCell ref="G80:H80"/>
    <mergeCell ref="E81:F81"/>
    <mergeCell ref="G81:H81"/>
    <mergeCell ref="C82:C85"/>
    <mergeCell ref="E82:F82"/>
    <mergeCell ref="G82:H82"/>
    <mergeCell ref="E83:F83"/>
    <mergeCell ref="G83:H83"/>
    <mergeCell ref="E84:F84"/>
    <mergeCell ref="G84:H84"/>
    <mergeCell ref="E85:F85"/>
    <mergeCell ref="G85:H85"/>
    <mergeCell ref="C70:C73"/>
    <mergeCell ref="E70:F70"/>
    <mergeCell ref="G70:H70"/>
    <mergeCell ref="E71:F71"/>
    <mergeCell ref="G71:H71"/>
    <mergeCell ref="E72:F72"/>
    <mergeCell ref="G72:H72"/>
    <mergeCell ref="E73:F73"/>
    <mergeCell ref="G73:H73"/>
    <mergeCell ref="C78:C81"/>
    <mergeCell ref="E78:F78"/>
    <mergeCell ref="G78:H78"/>
    <mergeCell ref="C50:C53"/>
    <mergeCell ref="C66:C69"/>
    <mergeCell ref="E66:F66"/>
    <mergeCell ref="G66:H66"/>
    <mergeCell ref="E67:F67"/>
    <mergeCell ref="G67:H67"/>
    <mergeCell ref="E68:F68"/>
    <mergeCell ref="G68:H68"/>
    <mergeCell ref="E69:F69"/>
    <mergeCell ref="G69:H69"/>
    <mergeCell ref="C62:C65"/>
    <mergeCell ref="E62:F62"/>
    <mergeCell ref="G62:H62"/>
    <mergeCell ref="E63:F63"/>
    <mergeCell ref="G63:H63"/>
    <mergeCell ref="E64:F64"/>
    <mergeCell ref="G64:H64"/>
    <mergeCell ref="E65:F65"/>
    <mergeCell ref="G65:H65"/>
    <mergeCell ref="G39:H39"/>
    <mergeCell ref="E40:F40"/>
    <mergeCell ref="G40:H40"/>
    <mergeCell ref="E41:F41"/>
    <mergeCell ref="G41:H41"/>
    <mergeCell ref="C34:C37"/>
    <mergeCell ref="E34:F34"/>
    <mergeCell ref="G34:H34"/>
    <mergeCell ref="E35:F35"/>
    <mergeCell ref="G35:H35"/>
    <mergeCell ref="E36:F36"/>
    <mergeCell ref="G36:H36"/>
    <mergeCell ref="E37:F37"/>
    <mergeCell ref="G37:H37"/>
    <mergeCell ref="C58:C61"/>
    <mergeCell ref="E58:F58"/>
    <mergeCell ref="G58:H58"/>
    <mergeCell ref="E59:F59"/>
    <mergeCell ref="G59:H59"/>
    <mergeCell ref="E60:F60"/>
    <mergeCell ref="G60:H60"/>
    <mergeCell ref="E61:F61"/>
    <mergeCell ref="G61:H61"/>
    <mergeCell ref="G45:H45"/>
    <mergeCell ref="C46:C49"/>
    <mergeCell ref="E46:F46"/>
    <mergeCell ref="G46:H46"/>
    <mergeCell ref="E47:F47"/>
    <mergeCell ref="G47:H47"/>
    <mergeCell ref="E48:F48"/>
    <mergeCell ref="G48:H48"/>
    <mergeCell ref="E49:F49"/>
    <mergeCell ref="C26:C29"/>
    <mergeCell ref="E26:F26"/>
    <mergeCell ref="G26:H26"/>
    <mergeCell ref="E27:F27"/>
    <mergeCell ref="G27:H27"/>
    <mergeCell ref="E28:F28"/>
    <mergeCell ref="G28:H28"/>
    <mergeCell ref="E29:F29"/>
    <mergeCell ref="G29:H29"/>
    <mergeCell ref="C22:C25"/>
    <mergeCell ref="E22:F22"/>
    <mergeCell ref="G22:H22"/>
    <mergeCell ref="E23:F23"/>
    <mergeCell ref="G23:H23"/>
    <mergeCell ref="E24:F24"/>
    <mergeCell ref="G24:H24"/>
    <mergeCell ref="E25:F25"/>
    <mergeCell ref="G25:H25"/>
    <mergeCell ref="C18:C21"/>
    <mergeCell ref="E18:F18"/>
    <mergeCell ref="G18:H18"/>
    <mergeCell ref="E19:F19"/>
    <mergeCell ref="G19:H19"/>
    <mergeCell ref="E20:F20"/>
    <mergeCell ref="G20:H20"/>
    <mergeCell ref="E21:F21"/>
    <mergeCell ref="G21:H21"/>
    <mergeCell ref="C14:C17"/>
    <mergeCell ref="E9:F9"/>
    <mergeCell ref="G9:H9"/>
    <mergeCell ref="C10:C13"/>
    <mergeCell ref="E10:F10"/>
    <mergeCell ref="E11:F11"/>
    <mergeCell ref="G10:H10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N9:O9"/>
    <mergeCell ref="C9:D9"/>
    <mergeCell ref="P9:Q9"/>
    <mergeCell ref="R9:S9"/>
    <mergeCell ref="T226:T227"/>
    <mergeCell ref="I228:I229"/>
    <mergeCell ref="T228:T229"/>
    <mergeCell ref="I226:I227"/>
    <mergeCell ref="N226:N229"/>
    <mergeCell ref="P226:Q226"/>
    <mergeCell ref="R226:S226"/>
    <mergeCell ref="P227:Q227"/>
    <mergeCell ref="R227:S227"/>
    <mergeCell ref="P228:Q228"/>
    <mergeCell ref="R228:S228"/>
    <mergeCell ref="P229:Q229"/>
    <mergeCell ref="T222:T223"/>
    <mergeCell ref="I224:I225"/>
    <mergeCell ref="T224:T225"/>
    <mergeCell ref="I222:I223"/>
    <mergeCell ref="C222:C225"/>
    <mergeCell ref="E222:F222"/>
    <mergeCell ref="G222:H222"/>
    <mergeCell ref="E223:F223"/>
    <mergeCell ref="G223:H223"/>
    <mergeCell ref="E224:F224"/>
    <mergeCell ref="G224:H224"/>
    <mergeCell ref="E225:F225"/>
    <mergeCell ref="T218:T219"/>
    <mergeCell ref="I220:I221"/>
    <mergeCell ref="T220:T221"/>
    <mergeCell ref="I218:I219"/>
    <mergeCell ref="T214:T215"/>
    <mergeCell ref="I216:I217"/>
    <mergeCell ref="T216:T217"/>
    <mergeCell ref="I214:I215"/>
    <mergeCell ref="C214:C217"/>
    <mergeCell ref="E214:F214"/>
    <mergeCell ref="G214:H214"/>
    <mergeCell ref="E215:F215"/>
    <mergeCell ref="G215:H215"/>
    <mergeCell ref="E216:F216"/>
    <mergeCell ref="G216:H216"/>
    <mergeCell ref="E217:F217"/>
    <mergeCell ref="R217:S217"/>
    <mergeCell ref="T210:T211"/>
    <mergeCell ref="I212:I213"/>
    <mergeCell ref="T212:T213"/>
    <mergeCell ref="I210:I211"/>
    <mergeCell ref="N210:N213"/>
    <mergeCell ref="P210:Q210"/>
    <mergeCell ref="R210:S210"/>
    <mergeCell ref="P211:Q211"/>
    <mergeCell ref="R211:S211"/>
    <mergeCell ref="P212:Q212"/>
    <mergeCell ref="R212:S212"/>
    <mergeCell ref="P213:Q213"/>
    <mergeCell ref="T206:T207"/>
    <mergeCell ref="I208:I209"/>
    <mergeCell ref="T208:T209"/>
    <mergeCell ref="I206:I207"/>
    <mergeCell ref="C206:C209"/>
    <mergeCell ref="E206:F206"/>
    <mergeCell ref="G206:H206"/>
    <mergeCell ref="E207:F207"/>
    <mergeCell ref="G207:H207"/>
    <mergeCell ref="E208:F208"/>
    <mergeCell ref="G208:H208"/>
    <mergeCell ref="E209:F209"/>
    <mergeCell ref="N206:N209"/>
    <mergeCell ref="P206:Q206"/>
    <mergeCell ref="R206:S206"/>
    <mergeCell ref="T202:T203"/>
    <mergeCell ref="I204:I205"/>
    <mergeCell ref="T204:T205"/>
    <mergeCell ref="I202:I203"/>
    <mergeCell ref="N202:N205"/>
    <mergeCell ref="P202:Q202"/>
    <mergeCell ref="R202:S202"/>
    <mergeCell ref="P203:Q203"/>
    <mergeCell ref="R203:S203"/>
    <mergeCell ref="P204:Q204"/>
    <mergeCell ref="R204:S204"/>
    <mergeCell ref="P205:Q205"/>
    <mergeCell ref="T198:T199"/>
    <mergeCell ref="I200:I201"/>
    <mergeCell ref="T200:T201"/>
    <mergeCell ref="I198:I199"/>
    <mergeCell ref="C198:C201"/>
    <mergeCell ref="E198:F198"/>
    <mergeCell ref="G198:H198"/>
    <mergeCell ref="E199:F199"/>
    <mergeCell ref="G199:H199"/>
    <mergeCell ref="E200:F200"/>
    <mergeCell ref="G200:H200"/>
    <mergeCell ref="E201:F201"/>
    <mergeCell ref="R205:S205"/>
    <mergeCell ref="T194:T195"/>
    <mergeCell ref="I196:I197"/>
    <mergeCell ref="T196:T197"/>
    <mergeCell ref="I194:I195"/>
    <mergeCell ref="N194:N197"/>
    <mergeCell ref="P194:Q194"/>
    <mergeCell ref="R194:S194"/>
    <mergeCell ref="P195:Q195"/>
    <mergeCell ref="R195:S195"/>
    <mergeCell ref="P196:Q196"/>
    <mergeCell ref="R196:S196"/>
    <mergeCell ref="P197:Q197"/>
    <mergeCell ref="E197:F197"/>
    <mergeCell ref="G197:H197"/>
    <mergeCell ref="P198:Q198"/>
    <mergeCell ref="R198:S198"/>
    <mergeCell ref="P199:Q199"/>
    <mergeCell ref="R199:S199"/>
    <mergeCell ref="P200:Q200"/>
    <mergeCell ref="T190:T191"/>
    <mergeCell ref="I192:I193"/>
    <mergeCell ref="T192:T193"/>
    <mergeCell ref="I190:I191"/>
    <mergeCell ref="C190:C193"/>
    <mergeCell ref="E190:F190"/>
    <mergeCell ref="G190:H190"/>
    <mergeCell ref="E191:F191"/>
    <mergeCell ref="G191:H191"/>
    <mergeCell ref="E192:F192"/>
    <mergeCell ref="G192:H192"/>
    <mergeCell ref="E193:F193"/>
    <mergeCell ref="G193:H193"/>
    <mergeCell ref="C194:C197"/>
    <mergeCell ref="E194:F194"/>
    <mergeCell ref="G194:H194"/>
    <mergeCell ref="E195:F195"/>
    <mergeCell ref="G195:H195"/>
    <mergeCell ref="E196:F196"/>
    <mergeCell ref="G196:H196"/>
    <mergeCell ref="T186:T187"/>
    <mergeCell ref="I188:I189"/>
    <mergeCell ref="T188:T189"/>
    <mergeCell ref="I186:I187"/>
    <mergeCell ref="N186:N189"/>
    <mergeCell ref="P186:Q186"/>
    <mergeCell ref="R186:S186"/>
    <mergeCell ref="P187:Q187"/>
    <mergeCell ref="R187:S187"/>
    <mergeCell ref="P188:Q188"/>
    <mergeCell ref="R188:S188"/>
    <mergeCell ref="P189:Q189"/>
    <mergeCell ref="T182:T183"/>
    <mergeCell ref="I184:I185"/>
    <mergeCell ref="T184:T185"/>
    <mergeCell ref="I182:I183"/>
    <mergeCell ref="C182:C185"/>
    <mergeCell ref="E182:F182"/>
    <mergeCell ref="G182:H182"/>
    <mergeCell ref="E183:F183"/>
    <mergeCell ref="G183:H183"/>
    <mergeCell ref="E184:F184"/>
    <mergeCell ref="G184:H184"/>
    <mergeCell ref="E185:F185"/>
    <mergeCell ref="N182:N185"/>
    <mergeCell ref="P182:Q182"/>
    <mergeCell ref="R182:S182"/>
    <mergeCell ref="P183:Q183"/>
    <mergeCell ref="R183:S183"/>
    <mergeCell ref="P184:Q184"/>
    <mergeCell ref="R184:S184"/>
    <mergeCell ref="P185:Q185"/>
    <mergeCell ref="T178:T179"/>
    <mergeCell ref="I180:I181"/>
    <mergeCell ref="T180:T181"/>
    <mergeCell ref="I178:I179"/>
    <mergeCell ref="N178:N181"/>
    <mergeCell ref="P178:Q178"/>
    <mergeCell ref="R178:S178"/>
    <mergeCell ref="P179:Q179"/>
    <mergeCell ref="R179:S179"/>
    <mergeCell ref="P180:Q180"/>
    <mergeCell ref="R180:S180"/>
    <mergeCell ref="P181:Q181"/>
    <mergeCell ref="T174:T175"/>
    <mergeCell ref="I176:I177"/>
    <mergeCell ref="T176:T177"/>
    <mergeCell ref="I174:I175"/>
    <mergeCell ref="C174:C177"/>
    <mergeCell ref="E174:F174"/>
    <mergeCell ref="G174:H174"/>
    <mergeCell ref="E175:F175"/>
    <mergeCell ref="G175:H175"/>
    <mergeCell ref="E176:F176"/>
    <mergeCell ref="G176:H176"/>
    <mergeCell ref="E177:F177"/>
    <mergeCell ref="R181:S181"/>
    <mergeCell ref="T170:T171"/>
    <mergeCell ref="I172:I173"/>
    <mergeCell ref="T172:T173"/>
    <mergeCell ref="I170:I171"/>
    <mergeCell ref="N170:N173"/>
    <mergeCell ref="P170:Q170"/>
    <mergeCell ref="R170:S170"/>
    <mergeCell ref="P171:Q171"/>
    <mergeCell ref="R171:S171"/>
    <mergeCell ref="P172:Q172"/>
    <mergeCell ref="R172:S172"/>
    <mergeCell ref="P173:Q173"/>
    <mergeCell ref="T166:T167"/>
    <mergeCell ref="I168:I169"/>
    <mergeCell ref="T168:T169"/>
    <mergeCell ref="I166:I167"/>
    <mergeCell ref="C166:C169"/>
    <mergeCell ref="E166:F166"/>
    <mergeCell ref="G166:H166"/>
    <mergeCell ref="E167:F167"/>
    <mergeCell ref="G167:H167"/>
    <mergeCell ref="E168:F168"/>
    <mergeCell ref="G168:H168"/>
    <mergeCell ref="E169:F169"/>
    <mergeCell ref="T162:T163"/>
    <mergeCell ref="I164:I165"/>
    <mergeCell ref="T164:T165"/>
    <mergeCell ref="I162:I163"/>
    <mergeCell ref="N162:N165"/>
    <mergeCell ref="P162:Q162"/>
    <mergeCell ref="R162:S162"/>
    <mergeCell ref="P163:Q163"/>
    <mergeCell ref="R163:S163"/>
    <mergeCell ref="P164:Q164"/>
    <mergeCell ref="R164:S164"/>
    <mergeCell ref="P165:Q165"/>
    <mergeCell ref="T158:T159"/>
    <mergeCell ref="I160:I161"/>
    <mergeCell ref="T160:T161"/>
    <mergeCell ref="I158:I159"/>
    <mergeCell ref="C158:C161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C162:C165"/>
    <mergeCell ref="E162:F162"/>
    <mergeCell ref="G162:H162"/>
    <mergeCell ref="E163:F163"/>
    <mergeCell ref="G163:H163"/>
    <mergeCell ref="E164:F164"/>
    <mergeCell ref="G164:H164"/>
    <mergeCell ref="T154:T155"/>
    <mergeCell ref="I156:I157"/>
    <mergeCell ref="T156:T157"/>
    <mergeCell ref="I154:I155"/>
    <mergeCell ref="N154:N157"/>
    <mergeCell ref="P154:Q154"/>
    <mergeCell ref="R154:S154"/>
    <mergeCell ref="P155:Q155"/>
    <mergeCell ref="R155:S155"/>
    <mergeCell ref="P156:Q156"/>
    <mergeCell ref="R156:S156"/>
    <mergeCell ref="P157:Q157"/>
    <mergeCell ref="T150:T151"/>
    <mergeCell ref="I152:I153"/>
    <mergeCell ref="T152:T153"/>
    <mergeCell ref="I150:I151"/>
    <mergeCell ref="C150:C153"/>
    <mergeCell ref="E150:F150"/>
    <mergeCell ref="G150:H150"/>
    <mergeCell ref="E151:F151"/>
    <mergeCell ref="G151:H151"/>
    <mergeCell ref="E152:F152"/>
    <mergeCell ref="G152:H152"/>
    <mergeCell ref="E153:F153"/>
    <mergeCell ref="N150:N153"/>
    <mergeCell ref="P150:Q150"/>
    <mergeCell ref="R150:S150"/>
    <mergeCell ref="P151:Q151"/>
    <mergeCell ref="R151:S151"/>
    <mergeCell ref="P152:Q152"/>
    <mergeCell ref="R152:S152"/>
    <mergeCell ref="P153:Q153"/>
    <mergeCell ref="T146:T147"/>
    <mergeCell ref="I148:I149"/>
    <mergeCell ref="T148:T149"/>
    <mergeCell ref="I146:I147"/>
    <mergeCell ref="N146:N149"/>
    <mergeCell ref="P146:Q146"/>
    <mergeCell ref="R146:S146"/>
    <mergeCell ref="P147:Q147"/>
    <mergeCell ref="R147:S147"/>
    <mergeCell ref="P148:Q148"/>
    <mergeCell ref="R148:S148"/>
    <mergeCell ref="P149:Q149"/>
    <mergeCell ref="T142:T143"/>
    <mergeCell ref="I144:I145"/>
    <mergeCell ref="T144:T145"/>
    <mergeCell ref="I142:I143"/>
    <mergeCell ref="C142:C145"/>
    <mergeCell ref="E142:F142"/>
    <mergeCell ref="G142:H142"/>
    <mergeCell ref="E143:F143"/>
    <mergeCell ref="G143:H143"/>
    <mergeCell ref="E144:F144"/>
    <mergeCell ref="G144:H144"/>
    <mergeCell ref="E145:F145"/>
    <mergeCell ref="R149:S149"/>
    <mergeCell ref="T138:T139"/>
    <mergeCell ref="I140:I141"/>
    <mergeCell ref="T140:T141"/>
    <mergeCell ref="I138:I139"/>
    <mergeCell ref="N138:N141"/>
    <mergeCell ref="P138:Q138"/>
    <mergeCell ref="R138:S138"/>
    <mergeCell ref="P139:Q139"/>
    <mergeCell ref="R139:S139"/>
    <mergeCell ref="P140:Q140"/>
    <mergeCell ref="R140:S140"/>
    <mergeCell ref="P141:Q141"/>
    <mergeCell ref="T134:T135"/>
    <mergeCell ref="I136:I137"/>
    <mergeCell ref="T136:T137"/>
    <mergeCell ref="I134:I135"/>
    <mergeCell ref="C134:C137"/>
    <mergeCell ref="E134:F134"/>
    <mergeCell ref="G134:H134"/>
    <mergeCell ref="E135:F135"/>
    <mergeCell ref="G135:H135"/>
    <mergeCell ref="E136:F136"/>
    <mergeCell ref="G136:H136"/>
    <mergeCell ref="E137:F137"/>
    <mergeCell ref="G140:H140"/>
    <mergeCell ref="E141:F141"/>
    <mergeCell ref="G141:H141"/>
    <mergeCell ref="T130:T131"/>
    <mergeCell ref="I132:I133"/>
    <mergeCell ref="T132:T133"/>
    <mergeCell ref="I130:I131"/>
    <mergeCell ref="N130:N133"/>
    <mergeCell ref="P130:Q130"/>
    <mergeCell ref="R130:S130"/>
    <mergeCell ref="P131:Q131"/>
    <mergeCell ref="R131:S131"/>
    <mergeCell ref="P132:Q132"/>
    <mergeCell ref="R132:S132"/>
    <mergeCell ref="P133:Q133"/>
    <mergeCell ref="I128:I129"/>
    <mergeCell ref="T126:T127"/>
    <mergeCell ref="T128:T129"/>
    <mergeCell ref="I126:I127"/>
    <mergeCell ref="C126:C129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C130:C133"/>
    <mergeCell ref="E130:F130"/>
    <mergeCell ref="G130:H130"/>
    <mergeCell ref="E131:F131"/>
    <mergeCell ref="G131:H131"/>
    <mergeCell ref="E132:F132"/>
    <mergeCell ref="G132:H132"/>
    <mergeCell ref="T120:T121"/>
    <mergeCell ref="I122:I123"/>
    <mergeCell ref="T124:T125"/>
    <mergeCell ref="I124:I125"/>
    <mergeCell ref="T122:T123"/>
    <mergeCell ref="C118:C121"/>
    <mergeCell ref="E118:F118"/>
    <mergeCell ref="G118:H118"/>
    <mergeCell ref="E119:F119"/>
    <mergeCell ref="G119:H119"/>
    <mergeCell ref="I114:I115"/>
    <mergeCell ref="I116:I117"/>
    <mergeCell ref="I120:I121"/>
    <mergeCell ref="I118:I119"/>
    <mergeCell ref="C114:C117"/>
    <mergeCell ref="E114:F114"/>
    <mergeCell ref="G114:H114"/>
    <mergeCell ref="E115:F115"/>
    <mergeCell ref="G115:H115"/>
    <mergeCell ref="E116:F116"/>
    <mergeCell ref="G116:H116"/>
    <mergeCell ref="T114:T115"/>
    <mergeCell ref="T116:T117"/>
    <mergeCell ref="P120:Q120"/>
    <mergeCell ref="R120:S120"/>
    <mergeCell ref="P121:Q121"/>
    <mergeCell ref="R121:S121"/>
    <mergeCell ref="I112:I113"/>
    <mergeCell ref="T118:T119"/>
    <mergeCell ref="E117:F117"/>
    <mergeCell ref="G117:H117"/>
    <mergeCell ref="N110:N113"/>
    <mergeCell ref="P110:Q110"/>
    <mergeCell ref="R110:S110"/>
    <mergeCell ref="P111:Q111"/>
    <mergeCell ref="R111:S111"/>
    <mergeCell ref="P112:Q112"/>
    <mergeCell ref="R112:S112"/>
    <mergeCell ref="P113:Q113"/>
    <mergeCell ref="R113:S113"/>
    <mergeCell ref="N114:N117"/>
    <mergeCell ref="P114:Q114"/>
    <mergeCell ref="I106:I107"/>
    <mergeCell ref="T112:T113"/>
    <mergeCell ref="T106:T107"/>
    <mergeCell ref="T110:T111"/>
    <mergeCell ref="T108:T109"/>
    <mergeCell ref="I108:I109"/>
    <mergeCell ref="I110:I111"/>
    <mergeCell ref="N106:N109"/>
    <mergeCell ref="P106:Q106"/>
    <mergeCell ref="R106:S106"/>
    <mergeCell ref="P107:Q107"/>
    <mergeCell ref="R107:S107"/>
    <mergeCell ref="P108:Q108"/>
    <mergeCell ref="R108:S108"/>
    <mergeCell ref="P109:Q109"/>
    <mergeCell ref="R109:S109"/>
    <mergeCell ref="T102:T103"/>
    <mergeCell ref="T104:T105"/>
    <mergeCell ref="I102:I103"/>
    <mergeCell ref="I104:I105"/>
    <mergeCell ref="C102:C105"/>
    <mergeCell ref="E102:F102"/>
    <mergeCell ref="G102:H102"/>
    <mergeCell ref="E103:F103"/>
    <mergeCell ref="G103:H103"/>
    <mergeCell ref="E104:F104"/>
    <mergeCell ref="G104:H104"/>
    <mergeCell ref="E105:F105"/>
    <mergeCell ref="I98:I99"/>
    <mergeCell ref="T100:T101"/>
    <mergeCell ref="I100:I101"/>
    <mergeCell ref="T98:T99"/>
    <mergeCell ref="C98:C101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N102:N105"/>
    <mergeCell ref="P102:Q102"/>
    <mergeCell ref="R102:S102"/>
    <mergeCell ref="P103:Q103"/>
    <mergeCell ref="R103:S103"/>
    <mergeCell ref="P104:Q104"/>
    <mergeCell ref="R104:S104"/>
    <mergeCell ref="I96:I97"/>
    <mergeCell ref="T94:T95"/>
    <mergeCell ref="I94:I95"/>
    <mergeCell ref="T96:T97"/>
    <mergeCell ref="C94:C97"/>
    <mergeCell ref="E94:F94"/>
    <mergeCell ref="G94:H94"/>
    <mergeCell ref="E95:F95"/>
    <mergeCell ref="G95:H95"/>
    <mergeCell ref="E96:F96"/>
    <mergeCell ref="G96:H96"/>
    <mergeCell ref="E97:F97"/>
    <mergeCell ref="G97:H97"/>
    <mergeCell ref="N94:N97"/>
    <mergeCell ref="P94:Q94"/>
    <mergeCell ref="R94:S94"/>
    <mergeCell ref="T90:T91"/>
    <mergeCell ref="T92:T93"/>
    <mergeCell ref="I92:I93"/>
    <mergeCell ref="I90:I91"/>
    <mergeCell ref="C90:C93"/>
    <mergeCell ref="E90:F90"/>
    <mergeCell ref="G90:H90"/>
    <mergeCell ref="E91:F91"/>
    <mergeCell ref="G91:H91"/>
    <mergeCell ref="E92:F92"/>
    <mergeCell ref="G92:H92"/>
    <mergeCell ref="E93:F93"/>
    <mergeCell ref="G93:H93"/>
    <mergeCell ref="P95:Q95"/>
    <mergeCell ref="R95:S95"/>
    <mergeCell ref="P96:Q96"/>
    <mergeCell ref="I86:I87"/>
    <mergeCell ref="T88:T89"/>
    <mergeCell ref="I88:I89"/>
    <mergeCell ref="T86:T87"/>
    <mergeCell ref="C86:C89"/>
    <mergeCell ref="E86:F86"/>
    <mergeCell ref="G86:H86"/>
    <mergeCell ref="E87:F87"/>
    <mergeCell ref="G87:H87"/>
    <mergeCell ref="E88:F88"/>
    <mergeCell ref="G88:H88"/>
    <mergeCell ref="E89:F89"/>
    <mergeCell ref="G89:H89"/>
    <mergeCell ref="N86:N89"/>
    <mergeCell ref="I84:I85"/>
    <mergeCell ref="T84:T85"/>
    <mergeCell ref="T82:T83"/>
    <mergeCell ref="T78:T79"/>
    <mergeCell ref="T80:T81"/>
    <mergeCell ref="I78:I79"/>
    <mergeCell ref="I80:I81"/>
    <mergeCell ref="I82:I83"/>
    <mergeCell ref="I70:I71"/>
    <mergeCell ref="T76:T77"/>
    <mergeCell ref="I76:I77"/>
    <mergeCell ref="T74:T75"/>
    <mergeCell ref="I74:I75"/>
    <mergeCell ref="T72:T73"/>
    <mergeCell ref="T70:T71"/>
    <mergeCell ref="I72:I73"/>
    <mergeCell ref="T64:T65"/>
    <mergeCell ref="I66:I67"/>
    <mergeCell ref="I68:I69"/>
    <mergeCell ref="T66:T67"/>
    <mergeCell ref="T68:T69"/>
    <mergeCell ref="I64:I65"/>
    <mergeCell ref="N74:N77"/>
    <mergeCell ref="P74:Q74"/>
    <mergeCell ref="R74:S74"/>
    <mergeCell ref="P75:Q75"/>
    <mergeCell ref="R75:S75"/>
    <mergeCell ref="P76:Q76"/>
    <mergeCell ref="R76:S76"/>
    <mergeCell ref="P77:Q77"/>
    <mergeCell ref="R77:S77"/>
    <mergeCell ref="N70:N73"/>
    <mergeCell ref="P70:Q70"/>
    <mergeCell ref="R70:S70"/>
    <mergeCell ref="P71:Q71"/>
    <mergeCell ref="T62:T63"/>
    <mergeCell ref="T60:T61"/>
    <mergeCell ref="I60:I61"/>
    <mergeCell ref="N58:N61"/>
    <mergeCell ref="P58:Q58"/>
    <mergeCell ref="R58:S58"/>
    <mergeCell ref="P59:Q59"/>
    <mergeCell ref="R59:S59"/>
    <mergeCell ref="P60:Q60"/>
    <mergeCell ref="R60:S60"/>
    <mergeCell ref="P61:Q61"/>
    <mergeCell ref="R61:S61"/>
    <mergeCell ref="I54:I55"/>
    <mergeCell ref="I62:I63"/>
    <mergeCell ref="I56:I57"/>
    <mergeCell ref="C54:C57"/>
    <mergeCell ref="E54:F54"/>
    <mergeCell ref="G54:H54"/>
    <mergeCell ref="E55:F55"/>
    <mergeCell ref="G55:H55"/>
    <mergeCell ref="E56:F56"/>
    <mergeCell ref="G56:H56"/>
    <mergeCell ref="E57:F57"/>
    <mergeCell ref="G57:H57"/>
    <mergeCell ref="T54:T55"/>
    <mergeCell ref="N54:N57"/>
    <mergeCell ref="P54:Q54"/>
    <mergeCell ref="R54:S54"/>
    <mergeCell ref="P55:Q55"/>
    <mergeCell ref="R55:S55"/>
    <mergeCell ref="P56:Q56"/>
    <mergeCell ref="R56:S56"/>
    <mergeCell ref="I48:I49"/>
    <mergeCell ref="T58:T59"/>
    <mergeCell ref="I58:I59"/>
    <mergeCell ref="T56:T57"/>
    <mergeCell ref="E50:F50"/>
    <mergeCell ref="G50:H50"/>
    <mergeCell ref="E51:F51"/>
    <mergeCell ref="G51:H51"/>
    <mergeCell ref="E52:F52"/>
    <mergeCell ref="G52:H52"/>
    <mergeCell ref="E53:F53"/>
    <mergeCell ref="G53:H53"/>
    <mergeCell ref="N46:N49"/>
    <mergeCell ref="I52:I53"/>
    <mergeCell ref="I50:I51"/>
    <mergeCell ref="T48:T49"/>
    <mergeCell ref="T52:T53"/>
    <mergeCell ref="T50:T51"/>
    <mergeCell ref="G49:H49"/>
    <mergeCell ref="P57:Q57"/>
    <mergeCell ref="R57:S57"/>
    <mergeCell ref="P46:Q46"/>
    <mergeCell ref="R46:S46"/>
    <mergeCell ref="P47:Q47"/>
    <mergeCell ref="R47:S47"/>
    <mergeCell ref="P48:Q48"/>
    <mergeCell ref="R48:S48"/>
    <mergeCell ref="P49:Q49"/>
    <mergeCell ref="R49:S49"/>
    <mergeCell ref="N50:N53"/>
    <mergeCell ref="P50:Q50"/>
    <mergeCell ref="R50:S50"/>
    <mergeCell ref="C30:C33"/>
    <mergeCell ref="E30:F30"/>
    <mergeCell ref="G30:H30"/>
    <mergeCell ref="E31:F31"/>
    <mergeCell ref="G31:H31"/>
    <mergeCell ref="P32:Q32"/>
    <mergeCell ref="R32:S32"/>
    <mergeCell ref="P33:Q33"/>
    <mergeCell ref="R33:S33"/>
    <mergeCell ref="T44:T45"/>
    <mergeCell ref="I46:I47"/>
    <mergeCell ref="T46:T47"/>
    <mergeCell ref="I44:I45"/>
    <mergeCell ref="C42:C45"/>
    <mergeCell ref="E42:F42"/>
    <mergeCell ref="G42:H42"/>
    <mergeCell ref="E43:F43"/>
    <mergeCell ref="G43:H43"/>
    <mergeCell ref="E44:F44"/>
    <mergeCell ref="G44:H44"/>
    <mergeCell ref="E45:F45"/>
    <mergeCell ref="I42:I43"/>
    <mergeCell ref="T42:T43"/>
    <mergeCell ref="I36:I37"/>
    <mergeCell ref="T40:T41"/>
    <mergeCell ref="I40:I41"/>
    <mergeCell ref="I38:I39"/>
    <mergeCell ref="T38:T39"/>
    <mergeCell ref="C38:C41"/>
    <mergeCell ref="E38:F38"/>
    <mergeCell ref="G38:H38"/>
    <mergeCell ref="E39:F39"/>
    <mergeCell ref="T22:T23"/>
    <mergeCell ref="I20:I21"/>
    <mergeCell ref="T12:T13"/>
    <mergeCell ref="I14:I15"/>
    <mergeCell ref="I16:I17"/>
    <mergeCell ref="T14:T15"/>
    <mergeCell ref="I34:I35"/>
    <mergeCell ref="T32:T33"/>
    <mergeCell ref="T36:T37"/>
    <mergeCell ref="T34:T35"/>
    <mergeCell ref="E32:F32"/>
    <mergeCell ref="G32:H32"/>
    <mergeCell ref="E33:F33"/>
    <mergeCell ref="G33:H33"/>
    <mergeCell ref="N30:N33"/>
    <mergeCell ref="P30:Q30"/>
    <mergeCell ref="R30:S30"/>
    <mergeCell ref="P31:Q31"/>
    <mergeCell ref="R31:S31"/>
    <mergeCell ref="T30:T31"/>
    <mergeCell ref="I30:I31"/>
    <mergeCell ref="I32:I33"/>
    <mergeCell ref="N14:N17"/>
    <mergeCell ref="P14:Q14"/>
    <mergeCell ref="R14:S14"/>
    <mergeCell ref="P15:Q15"/>
    <mergeCell ref="R15:S15"/>
    <mergeCell ref="P16:Q16"/>
    <mergeCell ref="R16:S16"/>
    <mergeCell ref="P17:Q17"/>
    <mergeCell ref="R17:S17"/>
    <mergeCell ref="N10:N13"/>
    <mergeCell ref="I18:I19"/>
    <mergeCell ref="F6:G6"/>
    <mergeCell ref="T16:T17"/>
    <mergeCell ref="I12:I13"/>
    <mergeCell ref="D1:T1"/>
    <mergeCell ref="D2:E2"/>
    <mergeCell ref="F2:I2"/>
    <mergeCell ref="O2:P2"/>
    <mergeCell ref="Q2:S2"/>
    <mergeCell ref="T10:T11"/>
    <mergeCell ref="S4:T4"/>
    <mergeCell ref="D4:E4"/>
    <mergeCell ref="F4:H4"/>
    <mergeCell ref="C74:C77"/>
    <mergeCell ref="E74:F74"/>
    <mergeCell ref="G74:H74"/>
    <mergeCell ref="E75:F75"/>
    <mergeCell ref="G75:H75"/>
    <mergeCell ref="E76:F76"/>
    <mergeCell ref="G76:H76"/>
    <mergeCell ref="E77:F77"/>
    <mergeCell ref="G77:H77"/>
    <mergeCell ref="T28:T29"/>
    <mergeCell ref="I28:I29"/>
    <mergeCell ref="T24:T25"/>
    <mergeCell ref="I26:I27"/>
    <mergeCell ref="T26:T27"/>
    <mergeCell ref="I24:I25"/>
    <mergeCell ref="I10:I11"/>
    <mergeCell ref="T20:T21"/>
    <mergeCell ref="I22:I23"/>
    <mergeCell ref="T18:T19"/>
  </mergeCells>
  <phoneticPr fontId="1"/>
  <dataValidations count="2">
    <dataValidation type="list" allowBlank="1" showInputMessage="1" showErrorMessage="1" sqref="V10:V229" xr:uid="{00000000-0002-0000-0200-000000000000}">
      <formula1>#REF!</formula1>
    </dataValidation>
    <dataValidation type="list" allowBlank="1" showInputMessage="1" showErrorMessage="1" sqref="J10:K229 U10:U229" xr:uid="{1407F74D-5177-44C8-B987-EA41356BE54E}">
      <formula1>"オープン参加（同一チームでのペア編成）,他チーム間でのペア編成"</formula1>
    </dataValidation>
  </dataValidations>
  <pageMargins left="0.39370078740157483" right="0.39370078740157483" top="0.39370078740157483" bottom="0.19685039370078741" header="0.39370078740157483" footer="0.27559055118110237"/>
  <pageSetup paperSize="13" scale="47" orientation="portrait" r:id="rId2"/>
  <headerFooter alignWithMargins="0"/>
  <rowBreaks count="2" manualBreakCount="2">
    <brk id="151" min="2" max="27" man="1"/>
    <brk id="221" min="2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3F8F-3566-4AA5-9C61-0BE213DCD33A}">
  <dimension ref="A1:AB296"/>
  <sheetViews>
    <sheetView view="pageBreakPreview" topLeftCell="C1" zoomScale="75" zoomScaleNormal="100" zoomScaleSheetLayoutView="75" workbookViewId="0">
      <selection activeCell="R20" sqref="R20:S20"/>
    </sheetView>
  </sheetViews>
  <sheetFormatPr defaultColWidth="8.77734375" defaultRowHeight="16.2" x14ac:dyDescent="0.2"/>
  <cols>
    <col min="1" max="2" width="10.88671875" style="57" hidden="1" customWidth="1"/>
    <col min="3" max="3" width="7.6640625" style="104" customWidth="1"/>
    <col min="4" max="4" width="6.77734375" style="105" customWidth="1"/>
    <col min="5" max="8" width="7.44140625" style="62" customWidth="1"/>
    <col min="9" max="9" width="7.6640625" style="62" customWidth="1"/>
    <col min="10" max="10" width="11.6640625" style="57" customWidth="1"/>
    <col min="11" max="11" width="3.6640625" style="57" customWidth="1"/>
    <col min="12" max="13" width="11.6640625" style="104" hidden="1" customWidth="1"/>
    <col min="14" max="14" width="7.6640625" style="104" customWidth="1"/>
    <col min="15" max="15" width="7.33203125" style="105" customWidth="1"/>
    <col min="16" max="19" width="6.77734375" style="62" customWidth="1"/>
    <col min="20" max="20" width="7.6640625" style="62" customWidth="1"/>
    <col min="21" max="21" width="11.6640625" style="57" customWidth="1"/>
    <col min="22" max="22" width="3.6640625" style="62" customWidth="1"/>
    <col min="23" max="27" width="7.21875" style="60" customWidth="1"/>
    <col min="28" max="28" width="7.21875" style="92" customWidth="1"/>
    <col min="29" max="16384" width="8.77734375" style="62"/>
  </cols>
  <sheetData>
    <row r="1" spans="1:28" ht="54" customHeight="1" thickBot="1" x14ac:dyDescent="0.3">
      <c r="C1" s="58"/>
      <c r="D1" s="187" t="s">
        <v>342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V1" s="57"/>
      <c r="AB1" s="61"/>
    </row>
    <row r="2" spans="1:28" ht="23.25" customHeight="1" thickBot="1" x14ac:dyDescent="0.35">
      <c r="C2" s="58"/>
      <c r="D2" s="189" t="s">
        <v>27</v>
      </c>
      <c r="E2" s="189"/>
      <c r="F2" s="190" t="e">
        <f>データ!B4</f>
        <v>#N/A</v>
      </c>
      <c r="G2" s="191"/>
      <c r="H2" s="191"/>
      <c r="I2" s="192"/>
      <c r="L2" s="58"/>
      <c r="M2" s="58"/>
      <c r="N2" s="58"/>
      <c r="O2" s="193" t="s">
        <v>1</v>
      </c>
      <c r="P2" s="194"/>
      <c r="Q2" s="190">
        <f>データ!B6</f>
        <v>0</v>
      </c>
      <c r="R2" s="191"/>
      <c r="S2" s="191"/>
      <c r="T2" s="106"/>
      <c r="V2" s="58"/>
      <c r="W2" s="239" t="s">
        <v>317</v>
      </c>
      <c r="X2" s="239"/>
      <c r="Y2" s="239"/>
      <c r="Z2" s="239"/>
      <c r="AA2" s="239"/>
      <c r="AB2" s="64"/>
    </row>
    <row r="3" spans="1:28" ht="15" customHeight="1" thickBot="1" x14ac:dyDescent="0.25">
      <c r="C3" s="58"/>
      <c r="D3" s="65"/>
      <c r="E3" s="66"/>
      <c r="F3" s="66"/>
      <c r="G3" s="66"/>
      <c r="H3" s="66"/>
      <c r="I3" s="58"/>
      <c r="L3" s="58"/>
      <c r="M3" s="58"/>
      <c r="N3" s="58"/>
      <c r="O3" s="68"/>
      <c r="P3" s="58"/>
      <c r="Q3" s="58"/>
      <c r="R3" s="58"/>
      <c r="S3" s="69"/>
      <c r="T3" s="58"/>
      <c r="V3" s="58"/>
      <c r="W3" s="239" t="s">
        <v>313</v>
      </c>
      <c r="X3" s="239"/>
      <c r="Y3" s="239"/>
      <c r="Z3" s="239"/>
      <c r="AA3" s="239"/>
      <c r="AB3" s="61"/>
    </row>
    <row r="4" spans="1:28" ht="23.25" customHeight="1" thickTop="1" thickBot="1" x14ac:dyDescent="0.25">
      <c r="C4" s="58"/>
      <c r="D4" s="193" t="s">
        <v>4</v>
      </c>
      <c r="E4" s="194"/>
      <c r="F4" s="197">
        <f>データ!B7</f>
        <v>0</v>
      </c>
      <c r="G4" s="198"/>
      <c r="H4" s="194"/>
      <c r="I4" s="58"/>
      <c r="L4" s="58"/>
      <c r="M4" s="58"/>
      <c r="N4" s="58"/>
      <c r="O4" s="70" t="s">
        <v>5</v>
      </c>
      <c r="P4" s="71">
        <v>500</v>
      </c>
      <c r="Q4" s="72" t="s">
        <v>6</v>
      </c>
      <c r="R4" s="73">
        <f>SUM(P6,S6)</f>
        <v>0</v>
      </c>
      <c r="S4" s="195">
        <f>P4*R4</f>
        <v>0</v>
      </c>
      <c r="T4" s="196"/>
      <c r="V4" s="58"/>
      <c r="W4" s="239"/>
      <c r="X4" s="239"/>
      <c r="Y4" s="239"/>
      <c r="Z4" s="239"/>
      <c r="AA4" s="239"/>
      <c r="AB4" s="74"/>
    </row>
    <row r="5" spans="1:28" ht="15.75" customHeight="1" thickBot="1" x14ac:dyDescent="0.25">
      <c r="C5" s="58"/>
      <c r="D5" s="65"/>
      <c r="E5" s="66"/>
      <c r="F5" s="66"/>
      <c r="G5" s="66"/>
      <c r="H5" s="66"/>
      <c r="I5" s="58"/>
      <c r="L5" s="58"/>
      <c r="M5" s="58"/>
      <c r="N5" s="58"/>
      <c r="O5" s="75"/>
      <c r="P5" s="76"/>
      <c r="Q5" s="66"/>
      <c r="R5" s="77"/>
      <c r="S5" s="78"/>
      <c r="T5" s="58"/>
      <c r="V5" s="58"/>
      <c r="W5" s="239"/>
      <c r="X5" s="239"/>
      <c r="Y5" s="239"/>
      <c r="Z5" s="239"/>
      <c r="AA5" s="239"/>
      <c r="AB5" s="74"/>
    </row>
    <row r="6" spans="1:28" ht="21" customHeight="1" thickBot="1" x14ac:dyDescent="0.25">
      <c r="C6" s="58"/>
      <c r="D6" s="79"/>
      <c r="E6" s="80" t="s">
        <v>2</v>
      </c>
      <c r="F6" s="184" t="s">
        <v>32</v>
      </c>
      <c r="G6" s="184"/>
      <c r="H6" s="81" t="s">
        <v>3</v>
      </c>
      <c r="I6" s="107" t="s">
        <v>7</v>
      </c>
      <c r="L6" s="66"/>
      <c r="M6" s="66"/>
      <c r="N6" s="66"/>
      <c r="O6" s="83" t="s">
        <v>12</v>
      </c>
      <c r="P6" s="84">
        <f>COUNTA(E10:E229)/2</f>
        <v>0</v>
      </c>
      <c r="Q6" s="85"/>
      <c r="R6" s="83" t="s">
        <v>13</v>
      </c>
      <c r="S6" s="84">
        <f>COUNTA(P10:P229)/2</f>
        <v>0</v>
      </c>
      <c r="T6" s="107"/>
      <c r="V6" s="86"/>
      <c r="W6" s="239" t="s">
        <v>314</v>
      </c>
      <c r="X6" s="239"/>
      <c r="Y6" s="239"/>
      <c r="Z6" s="239"/>
      <c r="AA6" s="239"/>
      <c r="AB6" s="74"/>
    </row>
    <row r="7" spans="1:28" ht="16.95" customHeight="1" thickBot="1" x14ac:dyDescent="0.25">
      <c r="C7" s="58"/>
      <c r="D7" s="79"/>
      <c r="E7" s="69"/>
      <c r="F7" s="69"/>
      <c r="G7" s="69"/>
      <c r="H7" s="69"/>
      <c r="I7" s="107"/>
      <c r="L7" s="58"/>
      <c r="M7" s="58"/>
      <c r="N7" s="58"/>
      <c r="O7" s="79"/>
      <c r="P7" s="69"/>
      <c r="Q7" s="69"/>
      <c r="R7" s="69"/>
      <c r="S7" s="69"/>
      <c r="T7" s="107"/>
      <c r="V7" s="86"/>
      <c r="AB7" s="87"/>
    </row>
    <row r="8" spans="1:28" s="92" customFormat="1" ht="25.05" customHeight="1" thickBot="1" x14ac:dyDescent="0.25">
      <c r="A8" s="88"/>
      <c r="B8" s="88"/>
      <c r="C8" s="230" t="s">
        <v>309</v>
      </c>
      <c r="D8" s="231"/>
      <c r="E8" s="231"/>
      <c r="F8" s="231"/>
      <c r="G8" s="231"/>
      <c r="H8" s="231"/>
      <c r="I8" s="231"/>
      <c r="J8" s="232"/>
      <c r="K8" s="89"/>
      <c r="L8" s="90"/>
      <c r="M8" s="90"/>
      <c r="N8" s="233" t="s">
        <v>310</v>
      </c>
      <c r="O8" s="234"/>
      <c r="P8" s="234"/>
      <c r="Q8" s="234"/>
      <c r="R8" s="234"/>
      <c r="S8" s="234"/>
      <c r="T8" s="234"/>
      <c r="U8" s="235"/>
      <c r="V8" s="61"/>
      <c r="W8" s="60"/>
      <c r="X8" s="60"/>
      <c r="Y8" s="60"/>
      <c r="Z8" s="60"/>
      <c r="AA8" s="60"/>
      <c r="AB8" s="91"/>
    </row>
    <row r="9" spans="1:28" s="57" customFormat="1" ht="21.75" customHeight="1" thickBot="1" x14ac:dyDescent="0.35">
      <c r="C9" s="218" t="s">
        <v>39</v>
      </c>
      <c r="D9" s="219"/>
      <c r="E9" s="222" t="s">
        <v>296</v>
      </c>
      <c r="F9" s="223"/>
      <c r="G9" s="224" t="s">
        <v>297</v>
      </c>
      <c r="H9" s="225"/>
      <c r="I9" s="93" t="s">
        <v>0</v>
      </c>
      <c r="J9" s="94" t="s">
        <v>308</v>
      </c>
      <c r="K9" s="95"/>
      <c r="L9" s="96"/>
      <c r="M9" s="96"/>
      <c r="N9" s="218" t="s">
        <v>39</v>
      </c>
      <c r="O9" s="219"/>
      <c r="P9" s="222" t="s">
        <v>296</v>
      </c>
      <c r="Q9" s="223"/>
      <c r="R9" s="224" t="s">
        <v>297</v>
      </c>
      <c r="S9" s="225"/>
      <c r="T9" s="93" t="s">
        <v>0</v>
      </c>
      <c r="U9" s="94" t="s">
        <v>308</v>
      </c>
      <c r="V9" s="96"/>
      <c r="W9" s="241" t="s">
        <v>315</v>
      </c>
      <c r="X9" s="241"/>
      <c r="Y9" s="241"/>
      <c r="Z9" s="241"/>
      <c r="AA9" s="241"/>
      <c r="AB9" s="97"/>
    </row>
    <row r="10" spans="1:28" ht="17.55" customHeight="1" x14ac:dyDescent="0.3">
      <c r="A10" s="57">
        <v>1</v>
      </c>
      <c r="B10" s="57" t="s">
        <v>293</v>
      </c>
      <c r="C10" s="199">
        <v>1</v>
      </c>
      <c r="D10" s="98" t="s">
        <v>8</v>
      </c>
      <c r="E10" s="202"/>
      <c r="F10" s="203"/>
      <c r="G10" s="204"/>
      <c r="H10" s="205"/>
      <c r="I10" s="182"/>
      <c r="J10" s="236"/>
      <c r="K10" s="99"/>
      <c r="L10" s="57">
        <v>1</v>
      </c>
      <c r="M10" s="57" t="s">
        <v>303</v>
      </c>
      <c r="N10" s="199">
        <v>1</v>
      </c>
      <c r="O10" s="98" t="s">
        <v>8</v>
      </c>
      <c r="P10" s="202"/>
      <c r="Q10" s="203"/>
      <c r="R10" s="204"/>
      <c r="S10" s="205"/>
      <c r="T10" s="182"/>
      <c r="U10" s="236"/>
      <c r="V10" s="66"/>
      <c r="W10" s="240" t="s">
        <v>316</v>
      </c>
      <c r="X10" s="240"/>
      <c r="Y10" s="240"/>
      <c r="Z10" s="240"/>
      <c r="AA10" s="240"/>
      <c r="AB10" s="97"/>
    </row>
    <row r="11" spans="1:28" ht="25.05" customHeight="1" x14ac:dyDescent="0.2">
      <c r="A11" s="57">
        <v>1.25</v>
      </c>
      <c r="B11" s="57" t="s">
        <v>293</v>
      </c>
      <c r="C11" s="200"/>
      <c r="D11" s="101" t="s">
        <v>34</v>
      </c>
      <c r="E11" s="206"/>
      <c r="F11" s="207"/>
      <c r="G11" s="208"/>
      <c r="H11" s="209"/>
      <c r="I11" s="183"/>
      <c r="J11" s="237"/>
      <c r="K11" s="99"/>
      <c r="L11" s="57">
        <v>1.25</v>
      </c>
      <c r="M11" s="57" t="s">
        <v>303</v>
      </c>
      <c r="N11" s="200"/>
      <c r="O11" s="101" t="s">
        <v>34</v>
      </c>
      <c r="P11" s="206"/>
      <c r="Q11" s="207"/>
      <c r="R11" s="208"/>
      <c r="S11" s="209"/>
      <c r="T11" s="183"/>
      <c r="U11" s="237"/>
      <c r="V11" s="66"/>
      <c r="W11" s="240"/>
      <c r="X11" s="240"/>
      <c r="Y11" s="240"/>
      <c r="Z11" s="240"/>
      <c r="AA11" s="240"/>
      <c r="AB11" s="103"/>
    </row>
    <row r="12" spans="1:28" ht="17.55" customHeight="1" x14ac:dyDescent="0.2">
      <c r="A12" s="57">
        <v>1.5</v>
      </c>
      <c r="B12" s="57" t="s">
        <v>293</v>
      </c>
      <c r="C12" s="200"/>
      <c r="D12" s="100" t="s">
        <v>292</v>
      </c>
      <c r="E12" s="210"/>
      <c r="F12" s="211"/>
      <c r="G12" s="212"/>
      <c r="H12" s="213"/>
      <c r="I12" s="185"/>
      <c r="J12" s="237"/>
      <c r="K12" s="99"/>
      <c r="L12" s="57">
        <v>1.5</v>
      </c>
      <c r="M12" s="57" t="s">
        <v>303</v>
      </c>
      <c r="N12" s="200"/>
      <c r="O12" s="100" t="s">
        <v>292</v>
      </c>
      <c r="P12" s="210"/>
      <c r="Q12" s="211"/>
      <c r="R12" s="212"/>
      <c r="S12" s="213"/>
      <c r="T12" s="185"/>
      <c r="U12" s="237"/>
      <c r="V12" s="66"/>
      <c r="W12" s="240"/>
      <c r="X12" s="240"/>
      <c r="Y12" s="240"/>
      <c r="Z12" s="240"/>
      <c r="AA12" s="240"/>
      <c r="AB12" s="103"/>
    </row>
    <row r="13" spans="1:28" ht="25.05" customHeight="1" thickBot="1" x14ac:dyDescent="0.25">
      <c r="A13" s="57">
        <v>1.75</v>
      </c>
      <c r="B13" s="57" t="s">
        <v>293</v>
      </c>
      <c r="C13" s="201"/>
      <c r="D13" s="102" t="s">
        <v>34</v>
      </c>
      <c r="E13" s="214"/>
      <c r="F13" s="215"/>
      <c r="G13" s="216"/>
      <c r="H13" s="217"/>
      <c r="I13" s="186"/>
      <c r="J13" s="238"/>
      <c r="K13" s="99"/>
      <c r="L13" s="57">
        <v>1.75</v>
      </c>
      <c r="M13" s="57" t="s">
        <v>303</v>
      </c>
      <c r="N13" s="201"/>
      <c r="O13" s="102" t="s">
        <v>34</v>
      </c>
      <c r="P13" s="214"/>
      <c r="Q13" s="215"/>
      <c r="R13" s="216"/>
      <c r="S13" s="217"/>
      <c r="T13" s="186"/>
      <c r="U13" s="238"/>
      <c r="V13" s="66"/>
      <c r="W13" s="240"/>
      <c r="X13" s="240"/>
      <c r="Y13" s="240"/>
      <c r="Z13" s="240"/>
      <c r="AA13" s="240"/>
      <c r="AB13" s="103"/>
    </row>
    <row r="14" spans="1:28" ht="17.55" customHeight="1" x14ac:dyDescent="0.2">
      <c r="A14" s="57">
        <v>2</v>
      </c>
      <c r="B14" s="57" t="s">
        <v>293</v>
      </c>
      <c r="C14" s="199">
        <v>2</v>
      </c>
      <c r="D14" s="98" t="s">
        <v>292</v>
      </c>
      <c r="E14" s="202"/>
      <c r="F14" s="203"/>
      <c r="G14" s="204"/>
      <c r="H14" s="205"/>
      <c r="I14" s="182"/>
      <c r="J14" s="236"/>
      <c r="K14" s="99"/>
      <c r="L14" s="57">
        <v>2</v>
      </c>
      <c r="M14" s="57" t="s">
        <v>303</v>
      </c>
      <c r="N14" s="199">
        <v>2</v>
      </c>
      <c r="O14" s="98" t="s">
        <v>292</v>
      </c>
      <c r="P14" s="202"/>
      <c r="Q14" s="203"/>
      <c r="R14" s="204"/>
      <c r="S14" s="205"/>
      <c r="T14" s="182"/>
      <c r="U14" s="236"/>
      <c r="V14" s="66"/>
      <c r="W14" s="240"/>
      <c r="X14" s="240"/>
      <c r="Y14" s="240"/>
      <c r="Z14" s="240"/>
      <c r="AA14" s="240"/>
      <c r="AB14" s="103"/>
    </row>
    <row r="15" spans="1:28" ht="25.05" customHeight="1" x14ac:dyDescent="0.2">
      <c r="A15" s="57">
        <v>2.25</v>
      </c>
      <c r="B15" s="57" t="s">
        <v>293</v>
      </c>
      <c r="C15" s="200"/>
      <c r="D15" s="101" t="s">
        <v>34</v>
      </c>
      <c r="E15" s="206"/>
      <c r="F15" s="207"/>
      <c r="G15" s="208"/>
      <c r="H15" s="209"/>
      <c r="I15" s="183"/>
      <c r="J15" s="237"/>
      <c r="K15" s="99"/>
      <c r="L15" s="57">
        <v>2.25</v>
      </c>
      <c r="M15" s="57" t="s">
        <v>303</v>
      </c>
      <c r="N15" s="200"/>
      <c r="O15" s="101" t="s">
        <v>34</v>
      </c>
      <c r="P15" s="206"/>
      <c r="Q15" s="207"/>
      <c r="R15" s="208"/>
      <c r="S15" s="209"/>
      <c r="T15" s="183"/>
      <c r="U15" s="237"/>
      <c r="V15" s="66"/>
      <c r="W15" s="240"/>
      <c r="X15" s="240"/>
      <c r="Y15" s="240"/>
      <c r="Z15" s="240"/>
      <c r="AA15" s="240"/>
      <c r="AB15" s="103"/>
    </row>
    <row r="16" spans="1:28" ht="17.55" customHeight="1" x14ac:dyDescent="0.2">
      <c r="A16" s="57">
        <v>2.5</v>
      </c>
      <c r="B16" s="57" t="s">
        <v>293</v>
      </c>
      <c r="C16" s="200"/>
      <c r="D16" s="100" t="s">
        <v>292</v>
      </c>
      <c r="E16" s="210"/>
      <c r="F16" s="211"/>
      <c r="G16" s="212"/>
      <c r="H16" s="213"/>
      <c r="I16" s="185"/>
      <c r="J16" s="237"/>
      <c r="K16" s="99"/>
      <c r="L16" s="57">
        <v>2.5</v>
      </c>
      <c r="M16" s="57" t="s">
        <v>303</v>
      </c>
      <c r="N16" s="200"/>
      <c r="O16" s="100" t="s">
        <v>292</v>
      </c>
      <c r="P16" s="210"/>
      <c r="Q16" s="211"/>
      <c r="R16" s="212"/>
      <c r="S16" s="213"/>
      <c r="T16" s="185"/>
      <c r="U16" s="237"/>
      <c r="V16" s="66"/>
      <c r="W16" s="240"/>
      <c r="X16" s="240"/>
      <c r="Y16" s="240"/>
      <c r="Z16" s="240"/>
      <c r="AA16" s="240"/>
      <c r="AB16" s="103"/>
    </row>
    <row r="17" spans="1:28" ht="25.05" customHeight="1" thickBot="1" x14ac:dyDescent="0.25">
      <c r="A17" s="57">
        <v>2.75</v>
      </c>
      <c r="B17" s="57" t="s">
        <v>293</v>
      </c>
      <c r="C17" s="201"/>
      <c r="D17" s="102" t="s">
        <v>34</v>
      </c>
      <c r="E17" s="214"/>
      <c r="F17" s="215"/>
      <c r="G17" s="216"/>
      <c r="H17" s="217"/>
      <c r="I17" s="186"/>
      <c r="J17" s="238"/>
      <c r="K17" s="99"/>
      <c r="L17" s="57">
        <v>2.75</v>
      </c>
      <c r="M17" s="57" t="s">
        <v>303</v>
      </c>
      <c r="N17" s="201"/>
      <c r="O17" s="102" t="s">
        <v>34</v>
      </c>
      <c r="P17" s="214"/>
      <c r="Q17" s="215"/>
      <c r="R17" s="216"/>
      <c r="S17" s="217"/>
      <c r="T17" s="186"/>
      <c r="U17" s="238"/>
      <c r="V17" s="66"/>
      <c r="W17" s="240"/>
      <c r="X17" s="240"/>
      <c r="Y17" s="240"/>
      <c r="Z17" s="240"/>
      <c r="AA17" s="240"/>
      <c r="AB17" s="103"/>
    </row>
    <row r="18" spans="1:28" ht="17.55" customHeight="1" x14ac:dyDescent="0.2">
      <c r="A18" s="57">
        <v>3</v>
      </c>
      <c r="B18" s="57" t="s">
        <v>293</v>
      </c>
      <c r="C18" s="199">
        <v>3</v>
      </c>
      <c r="D18" s="98" t="s">
        <v>292</v>
      </c>
      <c r="E18" s="202"/>
      <c r="F18" s="203"/>
      <c r="G18" s="204"/>
      <c r="H18" s="205"/>
      <c r="I18" s="182"/>
      <c r="J18" s="236"/>
      <c r="K18" s="99"/>
      <c r="L18" s="57">
        <v>3</v>
      </c>
      <c r="M18" s="57" t="s">
        <v>303</v>
      </c>
      <c r="N18" s="199">
        <v>3</v>
      </c>
      <c r="O18" s="98" t="s">
        <v>292</v>
      </c>
      <c r="P18" s="202"/>
      <c r="Q18" s="203"/>
      <c r="R18" s="204"/>
      <c r="S18" s="205"/>
      <c r="T18" s="182"/>
      <c r="U18" s="236"/>
      <c r="V18" s="66"/>
      <c r="W18" s="240"/>
      <c r="X18" s="240"/>
      <c r="Y18" s="240"/>
      <c r="Z18" s="240"/>
      <c r="AA18" s="240"/>
      <c r="AB18" s="103"/>
    </row>
    <row r="19" spans="1:28" ht="25.05" customHeight="1" x14ac:dyDescent="0.2">
      <c r="A19" s="57">
        <v>3.25</v>
      </c>
      <c r="B19" s="57" t="s">
        <v>293</v>
      </c>
      <c r="C19" s="200"/>
      <c r="D19" s="101" t="s">
        <v>34</v>
      </c>
      <c r="E19" s="206"/>
      <c r="F19" s="207"/>
      <c r="G19" s="208"/>
      <c r="H19" s="209"/>
      <c r="I19" s="183"/>
      <c r="J19" s="237"/>
      <c r="K19" s="99"/>
      <c r="L19" s="57">
        <v>3.25</v>
      </c>
      <c r="M19" s="57" t="s">
        <v>303</v>
      </c>
      <c r="N19" s="200"/>
      <c r="O19" s="101" t="s">
        <v>34</v>
      </c>
      <c r="P19" s="206"/>
      <c r="Q19" s="207"/>
      <c r="R19" s="208"/>
      <c r="S19" s="209"/>
      <c r="T19" s="183"/>
      <c r="U19" s="237"/>
      <c r="V19" s="66"/>
      <c r="W19" s="240"/>
      <c r="X19" s="240"/>
      <c r="Y19" s="240"/>
      <c r="Z19" s="240"/>
      <c r="AA19" s="240"/>
      <c r="AB19" s="103"/>
    </row>
    <row r="20" spans="1:28" ht="17.55" customHeight="1" x14ac:dyDescent="0.2">
      <c r="A20" s="57">
        <v>3.5</v>
      </c>
      <c r="B20" s="57" t="s">
        <v>293</v>
      </c>
      <c r="C20" s="200"/>
      <c r="D20" s="100" t="s">
        <v>292</v>
      </c>
      <c r="E20" s="210"/>
      <c r="F20" s="211"/>
      <c r="G20" s="212"/>
      <c r="H20" s="213"/>
      <c r="I20" s="185"/>
      <c r="J20" s="237"/>
      <c r="K20" s="99"/>
      <c r="L20" s="57">
        <v>3.5</v>
      </c>
      <c r="M20" s="57" t="s">
        <v>303</v>
      </c>
      <c r="N20" s="200"/>
      <c r="O20" s="100" t="s">
        <v>292</v>
      </c>
      <c r="P20" s="210"/>
      <c r="Q20" s="211"/>
      <c r="R20" s="212"/>
      <c r="S20" s="213"/>
      <c r="T20" s="185"/>
      <c r="U20" s="237"/>
      <c r="V20" s="66"/>
      <c r="W20" s="240"/>
      <c r="X20" s="240"/>
      <c r="Y20" s="240"/>
      <c r="Z20" s="240"/>
      <c r="AA20" s="240"/>
      <c r="AB20" s="103"/>
    </row>
    <row r="21" spans="1:28" ht="25.05" customHeight="1" thickBot="1" x14ac:dyDescent="0.25">
      <c r="A21" s="57">
        <v>3.75</v>
      </c>
      <c r="B21" s="57" t="s">
        <v>293</v>
      </c>
      <c r="C21" s="201"/>
      <c r="D21" s="102" t="s">
        <v>34</v>
      </c>
      <c r="E21" s="214"/>
      <c r="F21" s="215"/>
      <c r="G21" s="216"/>
      <c r="H21" s="217"/>
      <c r="I21" s="186"/>
      <c r="J21" s="238"/>
      <c r="K21" s="99"/>
      <c r="L21" s="57">
        <v>3.75</v>
      </c>
      <c r="M21" s="57" t="s">
        <v>303</v>
      </c>
      <c r="N21" s="201"/>
      <c r="O21" s="102" t="s">
        <v>34</v>
      </c>
      <c r="P21" s="214"/>
      <c r="Q21" s="215"/>
      <c r="R21" s="216"/>
      <c r="S21" s="217"/>
      <c r="T21" s="186"/>
      <c r="U21" s="238"/>
      <c r="V21" s="66"/>
      <c r="W21" s="240"/>
      <c r="X21" s="240"/>
      <c r="Y21" s="240"/>
      <c r="Z21" s="240"/>
      <c r="AA21" s="240"/>
      <c r="AB21" s="103"/>
    </row>
    <row r="22" spans="1:28" ht="17.55" customHeight="1" x14ac:dyDescent="0.2">
      <c r="A22" s="57">
        <v>4</v>
      </c>
      <c r="B22" s="57" t="s">
        <v>293</v>
      </c>
      <c r="C22" s="199">
        <v>4</v>
      </c>
      <c r="D22" s="98" t="s">
        <v>292</v>
      </c>
      <c r="E22" s="202"/>
      <c r="F22" s="203"/>
      <c r="G22" s="204"/>
      <c r="H22" s="205"/>
      <c r="I22" s="182"/>
      <c r="J22" s="236"/>
      <c r="K22" s="99"/>
      <c r="L22" s="57">
        <v>4</v>
      </c>
      <c r="M22" s="57" t="s">
        <v>303</v>
      </c>
      <c r="N22" s="199">
        <v>4</v>
      </c>
      <c r="O22" s="98" t="s">
        <v>292</v>
      </c>
      <c r="P22" s="202"/>
      <c r="Q22" s="203"/>
      <c r="R22" s="204"/>
      <c r="S22" s="205"/>
      <c r="T22" s="182"/>
      <c r="U22" s="236"/>
      <c r="V22" s="66"/>
      <c r="W22" s="240"/>
      <c r="X22" s="240"/>
      <c r="Y22" s="240"/>
      <c r="Z22" s="240"/>
      <c r="AA22" s="240"/>
      <c r="AB22" s="103"/>
    </row>
    <row r="23" spans="1:28" ht="25.05" customHeight="1" x14ac:dyDescent="0.2">
      <c r="A23" s="57">
        <v>4.25</v>
      </c>
      <c r="B23" s="57" t="s">
        <v>293</v>
      </c>
      <c r="C23" s="200"/>
      <c r="D23" s="101" t="s">
        <v>34</v>
      </c>
      <c r="E23" s="206"/>
      <c r="F23" s="207"/>
      <c r="G23" s="208"/>
      <c r="H23" s="209"/>
      <c r="I23" s="183"/>
      <c r="J23" s="237"/>
      <c r="K23" s="99"/>
      <c r="L23" s="57">
        <v>4.25</v>
      </c>
      <c r="M23" s="57" t="s">
        <v>303</v>
      </c>
      <c r="N23" s="200"/>
      <c r="O23" s="101" t="s">
        <v>34</v>
      </c>
      <c r="P23" s="206"/>
      <c r="Q23" s="207"/>
      <c r="R23" s="208"/>
      <c r="S23" s="209"/>
      <c r="T23" s="183"/>
      <c r="U23" s="237"/>
      <c r="V23" s="66"/>
      <c r="W23" s="240"/>
      <c r="X23" s="240"/>
      <c r="Y23" s="240"/>
      <c r="Z23" s="240"/>
      <c r="AA23" s="240"/>
      <c r="AB23" s="103"/>
    </row>
    <row r="24" spans="1:28" ht="17.55" customHeight="1" x14ac:dyDescent="0.2">
      <c r="A24" s="57">
        <v>4.5</v>
      </c>
      <c r="B24" s="57" t="s">
        <v>293</v>
      </c>
      <c r="C24" s="200"/>
      <c r="D24" s="100" t="s">
        <v>292</v>
      </c>
      <c r="E24" s="210"/>
      <c r="F24" s="211"/>
      <c r="G24" s="212"/>
      <c r="H24" s="213"/>
      <c r="I24" s="185"/>
      <c r="J24" s="237"/>
      <c r="K24" s="99"/>
      <c r="L24" s="57">
        <v>4.5</v>
      </c>
      <c r="M24" s="57" t="s">
        <v>303</v>
      </c>
      <c r="N24" s="200"/>
      <c r="O24" s="100" t="s">
        <v>292</v>
      </c>
      <c r="P24" s="210"/>
      <c r="Q24" s="211"/>
      <c r="R24" s="212"/>
      <c r="S24" s="213"/>
      <c r="T24" s="185"/>
      <c r="U24" s="237"/>
      <c r="V24" s="66"/>
      <c r="W24" s="240"/>
      <c r="X24" s="240"/>
      <c r="Y24" s="240"/>
      <c r="Z24" s="240"/>
      <c r="AA24" s="240"/>
      <c r="AB24" s="103"/>
    </row>
    <row r="25" spans="1:28" ht="25.05" customHeight="1" thickBot="1" x14ac:dyDescent="0.25">
      <c r="A25" s="57">
        <v>4.75</v>
      </c>
      <c r="B25" s="57" t="s">
        <v>293</v>
      </c>
      <c r="C25" s="201"/>
      <c r="D25" s="102" t="s">
        <v>34</v>
      </c>
      <c r="E25" s="214"/>
      <c r="F25" s="215"/>
      <c r="G25" s="216"/>
      <c r="H25" s="217"/>
      <c r="I25" s="186"/>
      <c r="J25" s="238"/>
      <c r="K25" s="99"/>
      <c r="L25" s="57">
        <v>4.75</v>
      </c>
      <c r="M25" s="57" t="s">
        <v>303</v>
      </c>
      <c r="N25" s="201"/>
      <c r="O25" s="102" t="s">
        <v>34</v>
      </c>
      <c r="P25" s="214"/>
      <c r="Q25" s="215"/>
      <c r="R25" s="216"/>
      <c r="S25" s="217"/>
      <c r="T25" s="186"/>
      <c r="U25" s="238"/>
      <c r="V25" s="66"/>
      <c r="W25" s="240"/>
      <c r="X25" s="240"/>
      <c r="Y25" s="240"/>
      <c r="Z25" s="240"/>
      <c r="AA25" s="240"/>
      <c r="AB25" s="103"/>
    </row>
    <row r="26" spans="1:28" ht="17.55" customHeight="1" x14ac:dyDescent="0.2">
      <c r="A26" s="57">
        <v>5</v>
      </c>
      <c r="B26" s="57" t="s">
        <v>293</v>
      </c>
      <c r="C26" s="199">
        <v>5</v>
      </c>
      <c r="D26" s="98" t="s">
        <v>292</v>
      </c>
      <c r="E26" s="202"/>
      <c r="F26" s="203"/>
      <c r="G26" s="204"/>
      <c r="H26" s="205"/>
      <c r="I26" s="182"/>
      <c r="J26" s="236"/>
      <c r="K26" s="99"/>
      <c r="L26" s="57">
        <v>5</v>
      </c>
      <c r="M26" s="57" t="s">
        <v>303</v>
      </c>
      <c r="N26" s="199">
        <v>5</v>
      </c>
      <c r="O26" s="98" t="s">
        <v>292</v>
      </c>
      <c r="P26" s="202"/>
      <c r="Q26" s="203"/>
      <c r="R26" s="204"/>
      <c r="S26" s="205"/>
      <c r="T26" s="182"/>
      <c r="U26" s="236"/>
      <c r="V26" s="66"/>
      <c r="W26" s="240"/>
      <c r="X26" s="240"/>
      <c r="Y26" s="240"/>
      <c r="Z26" s="240"/>
      <c r="AA26" s="240"/>
      <c r="AB26" s="103"/>
    </row>
    <row r="27" spans="1:28" ht="25.05" customHeight="1" x14ac:dyDescent="0.2">
      <c r="A27" s="57">
        <v>5.25</v>
      </c>
      <c r="B27" s="57" t="s">
        <v>293</v>
      </c>
      <c r="C27" s="200"/>
      <c r="D27" s="101" t="s">
        <v>34</v>
      </c>
      <c r="E27" s="206"/>
      <c r="F27" s="207"/>
      <c r="G27" s="208"/>
      <c r="H27" s="209"/>
      <c r="I27" s="183"/>
      <c r="J27" s="237"/>
      <c r="K27" s="99"/>
      <c r="L27" s="57">
        <v>5.25</v>
      </c>
      <c r="M27" s="57" t="s">
        <v>303</v>
      </c>
      <c r="N27" s="200"/>
      <c r="O27" s="101" t="s">
        <v>34</v>
      </c>
      <c r="P27" s="206"/>
      <c r="Q27" s="207"/>
      <c r="R27" s="208"/>
      <c r="S27" s="209"/>
      <c r="T27" s="183"/>
      <c r="U27" s="237"/>
      <c r="V27" s="66"/>
      <c r="W27" s="240"/>
      <c r="X27" s="240"/>
      <c r="Y27" s="240"/>
      <c r="Z27" s="240"/>
      <c r="AA27" s="240"/>
      <c r="AB27" s="103"/>
    </row>
    <row r="28" spans="1:28" ht="17.55" customHeight="1" x14ac:dyDescent="0.2">
      <c r="A28" s="57">
        <v>5.5</v>
      </c>
      <c r="B28" s="57" t="s">
        <v>293</v>
      </c>
      <c r="C28" s="200"/>
      <c r="D28" s="100" t="s">
        <v>292</v>
      </c>
      <c r="E28" s="210"/>
      <c r="F28" s="211"/>
      <c r="G28" s="212"/>
      <c r="H28" s="213"/>
      <c r="I28" s="185"/>
      <c r="J28" s="237"/>
      <c r="K28" s="99"/>
      <c r="L28" s="57">
        <v>5.5</v>
      </c>
      <c r="M28" s="57" t="s">
        <v>303</v>
      </c>
      <c r="N28" s="200"/>
      <c r="O28" s="100" t="s">
        <v>292</v>
      </c>
      <c r="P28" s="210"/>
      <c r="Q28" s="211"/>
      <c r="R28" s="212"/>
      <c r="S28" s="213"/>
      <c r="T28" s="185"/>
      <c r="U28" s="237"/>
      <c r="V28" s="66"/>
      <c r="W28" s="240"/>
      <c r="X28" s="240"/>
      <c r="Y28" s="240"/>
      <c r="Z28" s="240"/>
      <c r="AA28" s="240"/>
      <c r="AB28" s="103"/>
    </row>
    <row r="29" spans="1:28" ht="25.05" customHeight="1" thickBot="1" x14ac:dyDescent="0.25">
      <c r="A29" s="57">
        <v>5.75</v>
      </c>
      <c r="B29" s="57" t="s">
        <v>293</v>
      </c>
      <c r="C29" s="201"/>
      <c r="D29" s="102" t="s">
        <v>34</v>
      </c>
      <c r="E29" s="214"/>
      <c r="F29" s="215"/>
      <c r="G29" s="216"/>
      <c r="H29" s="217"/>
      <c r="I29" s="186"/>
      <c r="J29" s="238"/>
      <c r="K29" s="99"/>
      <c r="L29" s="57">
        <v>5.75</v>
      </c>
      <c r="M29" s="57" t="s">
        <v>303</v>
      </c>
      <c r="N29" s="201"/>
      <c r="O29" s="102" t="s">
        <v>34</v>
      </c>
      <c r="P29" s="214"/>
      <c r="Q29" s="215"/>
      <c r="R29" s="216"/>
      <c r="S29" s="217"/>
      <c r="T29" s="186"/>
      <c r="U29" s="238"/>
      <c r="V29" s="66"/>
      <c r="W29" s="240"/>
      <c r="X29" s="240"/>
      <c r="Y29" s="240"/>
      <c r="Z29" s="240"/>
      <c r="AA29" s="240"/>
      <c r="AB29" s="103"/>
    </row>
    <row r="30" spans="1:28" ht="17.55" customHeight="1" x14ac:dyDescent="0.2">
      <c r="A30" s="57">
        <v>6</v>
      </c>
      <c r="B30" s="57" t="s">
        <v>293</v>
      </c>
      <c r="C30" s="199">
        <v>6</v>
      </c>
      <c r="D30" s="98" t="s">
        <v>292</v>
      </c>
      <c r="E30" s="202"/>
      <c r="F30" s="203"/>
      <c r="G30" s="204"/>
      <c r="H30" s="205"/>
      <c r="I30" s="182"/>
      <c r="J30" s="236"/>
      <c r="K30" s="99"/>
      <c r="L30" s="57">
        <v>6</v>
      </c>
      <c r="M30" s="57" t="s">
        <v>303</v>
      </c>
      <c r="N30" s="199">
        <v>6</v>
      </c>
      <c r="O30" s="98" t="s">
        <v>292</v>
      </c>
      <c r="P30" s="202"/>
      <c r="Q30" s="203"/>
      <c r="R30" s="204"/>
      <c r="S30" s="205"/>
      <c r="T30" s="182"/>
      <c r="U30" s="236"/>
      <c r="V30" s="66"/>
      <c r="W30" s="240"/>
      <c r="X30" s="240"/>
      <c r="Y30" s="240"/>
      <c r="Z30" s="240"/>
      <c r="AA30" s="240"/>
      <c r="AB30" s="103"/>
    </row>
    <row r="31" spans="1:28" ht="25.05" customHeight="1" x14ac:dyDescent="0.2">
      <c r="A31" s="57">
        <v>6.25</v>
      </c>
      <c r="B31" s="57" t="s">
        <v>293</v>
      </c>
      <c r="C31" s="200"/>
      <c r="D31" s="101" t="s">
        <v>34</v>
      </c>
      <c r="E31" s="206"/>
      <c r="F31" s="207"/>
      <c r="G31" s="208"/>
      <c r="H31" s="209"/>
      <c r="I31" s="183"/>
      <c r="J31" s="237"/>
      <c r="K31" s="99"/>
      <c r="L31" s="57">
        <v>6.25</v>
      </c>
      <c r="M31" s="57" t="s">
        <v>303</v>
      </c>
      <c r="N31" s="200"/>
      <c r="O31" s="101" t="s">
        <v>34</v>
      </c>
      <c r="P31" s="206"/>
      <c r="Q31" s="207"/>
      <c r="R31" s="208"/>
      <c r="S31" s="209"/>
      <c r="T31" s="183"/>
      <c r="U31" s="237"/>
      <c r="V31" s="66"/>
      <c r="W31" s="240"/>
      <c r="X31" s="240"/>
      <c r="Y31" s="240"/>
      <c r="Z31" s="240"/>
      <c r="AA31" s="240"/>
      <c r="AB31" s="61"/>
    </row>
    <row r="32" spans="1:28" ht="17.55" customHeight="1" x14ac:dyDescent="0.2">
      <c r="A32" s="57">
        <v>6.5</v>
      </c>
      <c r="B32" s="57" t="s">
        <v>293</v>
      </c>
      <c r="C32" s="200"/>
      <c r="D32" s="100" t="s">
        <v>292</v>
      </c>
      <c r="E32" s="210"/>
      <c r="F32" s="211"/>
      <c r="G32" s="212"/>
      <c r="H32" s="213"/>
      <c r="I32" s="185"/>
      <c r="J32" s="237"/>
      <c r="K32" s="99"/>
      <c r="L32" s="57">
        <v>6.5</v>
      </c>
      <c r="M32" s="57" t="s">
        <v>303</v>
      </c>
      <c r="N32" s="200"/>
      <c r="O32" s="100" t="s">
        <v>292</v>
      </c>
      <c r="P32" s="210"/>
      <c r="Q32" s="211"/>
      <c r="R32" s="212"/>
      <c r="S32" s="213"/>
      <c r="T32" s="185"/>
      <c r="U32" s="237"/>
      <c r="V32" s="66"/>
      <c r="W32" s="240"/>
      <c r="X32" s="240"/>
      <c r="Y32" s="240"/>
      <c r="Z32" s="240"/>
      <c r="AA32" s="240"/>
      <c r="AB32" s="61"/>
    </row>
    <row r="33" spans="1:28" ht="25.05" customHeight="1" thickBot="1" x14ac:dyDescent="0.25">
      <c r="A33" s="57">
        <v>6.75</v>
      </c>
      <c r="B33" s="57" t="s">
        <v>293</v>
      </c>
      <c r="C33" s="201"/>
      <c r="D33" s="102" t="s">
        <v>34</v>
      </c>
      <c r="E33" s="214"/>
      <c r="F33" s="215"/>
      <c r="G33" s="216"/>
      <c r="H33" s="217"/>
      <c r="I33" s="186"/>
      <c r="J33" s="238"/>
      <c r="K33" s="99"/>
      <c r="L33" s="57">
        <v>6.75</v>
      </c>
      <c r="M33" s="57" t="s">
        <v>303</v>
      </c>
      <c r="N33" s="201"/>
      <c r="O33" s="102" t="s">
        <v>34</v>
      </c>
      <c r="P33" s="214"/>
      <c r="Q33" s="215"/>
      <c r="R33" s="216"/>
      <c r="S33" s="217"/>
      <c r="T33" s="186"/>
      <c r="U33" s="238"/>
      <c r="V33" s="66"/>
      <c r="W33" s="240"/>
      <c r="X33" s="240"/>
      <c r="Y33" s="240"/>
      <c r="Z33" s="240"/>
      <c r="AA33" s="240"/>
      <c r="AB33" s="61"/>
    </row>
    <row r="34" spans="1:28" ht="17.55" customHeight="1" x14ac:dyDescent="0.2">
      <c r="A34" s="57">
        <v>7</v>
      </c>
      <c r="B34" s="57" t="s">
        <v>293</v>
      </c>
      <c r="C34" s="199">
        <v>7</v>
      </c>
      <c r="D34" s="98" t="s">
        <v>292</v>
      </c>
      <c r="E34" s="202"/>
      <c r="F34" s="203"/>
      <c r="G34" s="204"/>
      <c r="H34" s="205"/>
      <c r="I34" s="182"/>
      <c r="J34" s="236"/>
      <c r="K34" s="99"/>
      <c r="L34" s="57">
        <v>7</v>
      </c>
      <c r="M34" s="57" t="s">
        <v>303</v>
      </c>
      <c r="N34" s="199">
        <v>7</v>
      </c>
      <c r="O34" s="98" t="s">
        <v>292</v>
      </c>
      <c r="P34" s="202"/>
      <c r="Q34" s="203"/>
      <c r="R34" s="204"/>
      <c r="S34" s="205"/>
      <c r="T34" s="182"/>
      <c r="U34" s="236"/>
      <c r="V34" s="66"/>
      <c r="W34" s="240"/>
      <c r="X34" s="240"/>
      <c r="Y34" s="240"/>
      <c r="Z34" s="240"/>
      <c r="AA34" s="240"/>
      <c r="AB34" s="61"/>
    </row>
    <row r="35" spans="1:28" ht="25.05" customHeight="1" thickBot="1" x14ac:dyDescent="0.25">
      <c r="A35" s="57">
        <v>7.25</v>
      </c>
      <c r="B35" s="57" t="s">
        <v>293</v>
      </c>
      <c r="C35" s="200"/>
      <c r="D35" s="101" t="s">
        <v>34</v>
      </c>
      <c r="E35" s="206"/>
      <c r="F35" s="207"/>
      <c r="G35" s="208"/>
      <c r="H35" s="209"/>
      <c r="I35" s="183"/>
      <c r="J35" s="237"/>
      <c r="K35" s="99"/>
      <c r="L35" s="57">
        <v>7.25</v>
      </c>
      <c r="M35" s="57" t="s">
        <v>303</v>
      </c>
      <c r="N35" s="200"/>
      <c r="O35" s="101" t="s">
        <v>34</v>
      </c>
      <c r="P35" s="214"/>
      <c r="Q35" s="215"/>
      <c r="R35" s="216"/>
      <c r="S35" s="217"/>
      <c r="T35" s="183"/>
      <c r="U35" s="237"/>
      <c r="V35" s="66"/>
      <c r="W35" s="240"/>
      <c r="X35" s="240"/>
      <c r="Y35" s="240"/>
      <c r="Z35" s="240"/>
      <c r="AA35" s="240"/>
      <c r="AB35" s="103"/>
    </row>
    <row r="36" spans="1:28" ht="17.55" customHeight="1" x14ac:dyDescent="0.2">
      <c r="A36" s="57">
        <v>7.5</v>
      </c>
      <c r="B36" s="57" t="s">
        <v>293</v>
      </c>
      <c r="C36" s="200"/>
      <c r="D36" s="100" t="s">
        <v>292</v>
      </c>
      <c r="E36" s="210"/>
      <c r="F36" s="211"/>
      <c r="G36" s="212"/>
      <c r="H36" s="213"/>
      <c r="I36" s="185"/>
      <c r="J36" s="237"/>
      <c r="K36" s="99"/>
      <c r="L36" s="57">
        <v>7.5</v>
      </c>
      <c r="M36" s="57" t="s">
        <v>303</v>
      </c>
      <c r="N36" s="200"/>
      <c r="O36" s="100" t="s">
        <v>292</v>
      </c>
      <c r="P36" s="202"/>
      <c r="Q36" s="203"/>
      <c r="R36" s="204"/>
      <c r="S36" s="205"/>
      <c r="T36" s="185"/>
      <c r="U36" s="237"/>
      <c r="V36" s="66"/>
      <c r="W36" s="240"/>
      <c r="X36" s="240"/>
      <c r="Y36" s="240"/>
      <c r="Z36" s="240"/>
      <c r="AA36" s="240"/>
      <c r="AB36" s="103"/>
    </row>
    <row r="37" spans="1:28" ht="25.05" customHeight="1" thickBot="1" x14ac:dyDescent="0.25">
      <c r="A37" s="57">
        <v>7.75</v>
      </c>
      <c r="B37" s="57" t="s">
        <v>293</v>
      </c>
      <c r="C37" s="201"/>
      <c r="D37" s="102" t="s">
        <v>34</v>
      </c>
      <c r="E37" s="214"/>
      <c r="F37" s="215"/>
      <c r="G37" s="216"/>
      <c r="H37" s="217"/>
      <c r="I37" s="186"/>
      <c r="J37" s="238"/>
      <c r="K37" s="99"/>
      <c r="L37" s="57">
        <v>7.75</v>
      </c>
      <c r="M37" s="57" t="s">
        <v>303</v>
      </c>
      <c r="N37" s="201"/>
      <c r="O37" s="102" t="s">
        <v>34</v>
      </c>
      <c r="P37" s="214"/>
      <c r="Q37" s="215"/>
      <c r="R37" s="216"/>
      <c r="S37" s="217"/>
      <c r="T37" s="186"/>
      <c r="U37" s="238"/>
      <c r="V37" s="66"/>
      <c r="W37" s="240"/>
      <c r="X37" s="240"/>
      <c r="Y37" s="240"/>
      <c r="Z37" s="240"/>
      <c r="AA37" s="240"/>
      <c r="AB37" s="103"/>
    </row>
    <row r="38" spans="1:28" ht="17.55" customHeight="1" x14ac:dyDescent="0.2">
      <c r="A38" s="57">
        <v>8</v>
      </c>
      <c r="B38" s="57" t="s">
        <v>293</v>
      </c>
      <c r="C38" s="199">
        <v>8</v>
      </c>
      <c r="D38" s="98" t="s">
        <v>292</v>
      </c>
      <c r="E38" s="202"/>
      <c r="F38" s="203"/>
      <c r="G38" s="204"/>
      <c r="H38" s="205"/>
      <c r="I38" s="182"/>
      <c r="J38" s="236"/>
      <c r="K38" s="99"/>
      <c r="L38" s="57">
        <v>8</v>
      </c>
      <c r="M38" s="57" t="s">
        <v>303</v>
      </c>
      <c r="N38" s="199">
        <v>8</v>
      </c>
      <c r="O38" s="98" t="s">
        <v>292</v>
      </c>
      <c r="P38" s="202"/>
      <c r="Q38" s="203"/>
      <c r="R38" s="204"/>
      <c r="S38" s="205"/>
      <c r="T38" s="182"/>
      <c r="U38" s="236"/>
      <c r="V38" s="66"/>
      <c r="W38" s="240"/>
      <c r="X38" s="240"/>
      <c r="Y38" s="240"/>
      <c r="Z38" s="240"/>
      <c r="AA38" s="240"/>
      <c r="AB38" s="103"/>
    </row>
    <row r="39" spans="1:28" ht="25.05" customHeight="1" thickBot="1" x14ac:dyDescent="0.25">
      <c r="A39" s="57">
        <v>8.25</v>
      </c>
      <c r="B39" s="57" t="s">
        <v>293</v>
      </c>
      <c r="C39" s="200"/>
      <c r="D39" s="101" t="s">
        <v>34</v>
      </c>
      <c r="E39" s="206"/>
      <c r="F39" s="207"/>
      <c r="G39" s="208"/>
      <c r="H39" s="209"/>
      <c r="I39" s="183"/>
      <c r="J39" s="237"/>
      <c r="K39" s="99"/>
      <c r="L39" s="57">
        <v>8.25</v>
      </c>
      <c r="M39" s="57" t="s">
        <v>303</v>
      </c>
      <c r="N39" s="200"/>
      <c r="O39" s="101" t="s">
        <v>34</v>
      </c>
      <c r="P39" s="214"/>
      <c r="Q39" s="215"/>
      <c r="R39" s="216"/>
      <c r="S39" s="217"/>
      <c r="T39" s="183"/>
      <c r="U39" s="237"/>
      <c r="V39" s="66"/>
      <c r="W39" s="240"/>
      <c r="X39" s="240"/>
      <c r="Y39" s="240"/>
      <c r="Z39" s="240"/>
      <c r="AA39" s="240"/>
      <c r="AB39" s="103"/>
    </row>
    <row r="40" spans="1:28" ht="17.55" customHeight="1" x14ac:dyDescent="0.2">
      <c r="A40" s="57">
        <v>8.5</v>
      </c>
      <c r="B40" s="57" t="s">
        <v>293</v>
      </c>
      <c r="C40" s="200"/>
      <c r="D40" s="100" t="s">
        <v>292</v>
      </c>
      <c r="E40" s="210"/>
      <c r="F40" s="211"/>
      <c r="G40" s="212"/>
      <c r="H40" s="213"/>
      <c r="I40" s="185"/>
      <c r="J40" s="237"/>
      <c r="K40" s="99"/>
      <c r="L40" s="57">
        <v>8.5</v>
      </c>
      <c r="M40" s="57" t="s">
        <v>303</v>
      </c>
      <c r="N40" s="200"/>
      <c r="O40" s="100" t="s">
        <v>292</v>
      </c>
      <c r="P40" s="202"/>
      <c r="Q40" s="203"/>
      <c r="R40" s="204"/>
      <c r="S40" s="205"/>
      <c r="T40" s="185"/>
      <c r="U40" s="237"/>
      <c r="V40" s="66"/>
      <c r="W40" s="240"/>
      <c r="X40" s="240"/>
      <c r="Y40" s="240"/>
      <c r="Z40" s="240"/>
      <c r="AA40" s="240"/>
      <c r="AB40" s="103"/>
    </row>
    <row r="41" spans="1:28" ht="25.05" customHeight="1" thickBot="1" x14ac:dyDescent="0.25">
      <c r="A41" s="57">
        <v>8.75</v>
      </c>
      <c r="B41" s="57" t="s">
        <v>293</v>
      </c>
      <c r="C41" s="201"/>
      <c r="D41" s="102" t="s">
        <v>34</v>
      </c>
      <c r="E41" s="214"/>
      <c r="F41" s="215"/>
      <c r="G41" s="216"/>
      <c r="H41" s="217"/>
      <c r="I41" s="186"/>
      <c r="J41" s="238"/>
      <c r="K41" s="99"/>
      <c r="L41" s="57">
        <v>8.75</v>
      </c>
      <c r="M41" s="57" t="s">
        <v>303</v>
      </c>
      <c r="N41" s="201"/>
      <c r="O41" s="102" t="s">
        <v>34</v>
      </c>
      <c r="P41" s="214"/>
      <c r="Q41" s="215"/>
      <c r="R41" s="216"/>
      <c r="S41" s="217"/>
      <c r="T41" s="186"/>
      <c r="U41" s="238"/>
      <c r="V41" s="66"/>
      <c r="W41" s="240"/>
      <c r="X41" s="240"/>
      <c r="Y41" s="240"/>
      <c r="Z41" s="240"/>
      <c r="AA41" s="240"/>
      <c r="AB41" s="103"/>
    </row>
    <row r="42" spans="1:28" ht="17.55" customHeight="1" x14ac:dyDescent="0.2">
      <c r="A42" s="57">
        <v>9</v>
      </c>
      <c r="B42" s="57" t="s">
        <v>293</v>
      </c>
      <c r="C42" s="199">
        <v>9</v>
      </c>
      <c r="D42" s="98" t="s">
        <v>292</v>
      </c>
      <c r="E42" s="202"/>
      <c r="F42" s="203"/>
      <c r="G42" s="204"/>
      <c r="H42" s="205"/>
      <c r="I42" s="182"/>
      <c r="J42" s="236"/>
      <c r="K42" s="99"/>
      <c r="L42" s="57">
        <v>9</v>
      </c>
      <c r="M42" s="57" t="s">
        <v>303</v>
      </c>
      <c r="N42" s="199">
        <v>9</v>
      </c>
      <c r="O42" s="98" t="s">
        <v>292</v>
      </c>
      <c r="P42" s="202"/>
      <c r="Q42" s="203"/>
      <c r="R42" s="204"/>
      <c r="S42" s="205"/>
      <c r="T42" s="182"/>
      <c r="U42" s="236"/>
      <c r="V42" s="66"/>
      <c r="AB42" s="103"/>
    </row>
    <row r="43" spans="1:28" ht="25.05" customHeight="1" thickBot="1" x14ac:dyDescent="0.25">
      <c r="A43" s="57">
        <v>9.25</v>
      </c>
      <c r="B43" s="57" t="s">
        <v>293</v>
      </c>
      <c r="C43" s="200"/>
      <c r="D43" s="101" t="s">
        <v>34</v>
      </c>
      <c r="E43" s="206"/>
      <c r="F43" s="207"/>
      <c r="G43" s="208"/>
      <c r="H43" s="209"/>
      <c r="I43" s="183"/>
      <c r="J43" s="237"/>
      <c r="K43" s="99"/>
      <c r="L43" s="57">
        <v>9.25</v>
      </c>
      <c r="M43" s="57" t="s">
        <v>303</v>
      </c>
      <c r="N43" s="200"/>
      <c r="O43" s="101" t="s">
        <v>34</v>
      </c>
      <c r="P43" s="214"/>
      <c r="Q43" s="215"/>
      <c r="R43" s="216"/>
      <c r="S43" s="217"/>
      <c r="T43" s="183"/>
      <c r="U43" s="237"/>
      <c r="V43" s="66"/>
      <c r="AB43" s="103"/>
    </row>
    <row r="44" spans="1:28" ht="17.55" customHeight="1" x14ac:dyDescent="0.2">
      <c r="A44" s="57">
        <v>9.5</v>
      </c>
      <c r="B44" s="57" t="s">
        <v>293</v>
      </c>
      <c r="C44" s="200"/>
      <c r="D44" s="100" t="s">
        <v>292</v>
      </c>
      <c r="E44" s="210"/>
      <c r="F44" s="211"/>
      <c r="G44" s="212"/>
      <c r="H44" s="213"/>
      <c r="I44" s="185"/>
      <c r="J44" s="237"/>
      <c r="K44" s="99"/>
      <c r="L44" s="57">
        <v>9.5</v>
      </c>
      <c r="M44" s="57" t="s">
        <v>303</v>
      </c>
      <c r="N44" s="200"/>
      <c r="O44" s="100" t="s">
        <v>292</v>
      </c>
      <c r="P44" s="202"/>
      <c r="Q44" s="203"/>
      <c r="R44" s="204"/>
      <c r="S44" s="205"/>
      <c r="T44" s="185"/>
      <c r="U44" s="237"/>
      <c r="V44" s="66"/>
      <c r="AB44" s="103"/>
    </row>
    <row r="45" spans="1:28" ht="25.05" customHeight="1" thickBot="1" x14ac:dyDescent="0.25">
      <c r="A45" s="57">
        <v>9.75</v>
      </c>
      <c r="B45" s="57" t="s">
        <v>293</v>
      </c>
      <c r="C45" s="201"/>
      <c r="D45" s="102" t="s">
        <v>34</v>
      </c>
      <c r="E45" s="214"/>
      <c r="F45" s="215"/>
      <c r="G45" s="216"/>
      <c r="H45" s="217"/>
      <c r="I45" s="186"/>
      <c r="J45" s="238"/>
      <c r="K45" s="99"/>
      <c r="L45" s="57">
        <v>9.75</v>
      </c>
      <c r="M45" s="57" t="s">
        <v>303</v>
      </c>
      <c r="N45" s="201"/>
      <c r="O45" s="102" t="s">
        <v>34</v>
      </c>
      <c r="P45" s="214"/>
      <c r="Q45" s="215"/>
      <c r="R45" s="216"/>
      <c r="S45" s="217"/>
      <c r="T45" s="186"/>
      <c r="U45" s="238"/>
      <c r="V45" s="66"/>
      <c r="AB45" s="103"/>
    </row>
    <row r="46" spans="1:28" ht="17.55" customHeight="1" x14ac:dyDescent="0.2">
      <c r="A46" s="57">
        <v>10</v>
      </c>
      <c r="B46" s="57" t="s">
        <v>293</v>
      </c>
      <c r="C46" s="199">
        <v>10</v>
      </c>
      <c r="D46" s="98" t="s">
        <v>292</v>
      </c>
      <c r="E46" s="202"/>
      <c r="F46" s="203"/>
      <c r="G46" s="204"/>
      <c r="H46" s="205"/>
      <c r="I46" s="182"/>
      <c r="J46" s="236"/>
      <c r="K46" s="99"/>
      <c r="L46" s="57">
        <v>10</v>
      </c>
      <c r="M46" s="57" t="s">
        <v>303</v>
      </c>
      <c r="N46" s="199">
        <v>10</v>
      </c>
      <c r="O46" s="98" t="s">
        <v>292</v>
      </c>
      <c r="P46" s="202"/>
      <c r="Q46" s="203"/>
      <c r="R46" s="204"/>
      <c r="S46" s="205"/>
      <c r="T46" s="182"/>
      <c r="U46" s="236"/>
      <c r="V46" s="66"/>
      <c r="AB46" s="103"/>
    </row>
    <row r="47" spans="1:28" ht="25.05" customHeight="1" thickBot="1" x14ac:dyDescent="0.25">
      <c r="A47" s="57">
        <v>10.25</v>
      </c>
      <c r="B47" s="57" t="s">
        <v>293</v>
      </c>
      <c r="C47" s="200"/>
      <c r="D47" s="101" t="s">
        <v>34</v>
      </c>
      <c r="E47" s="206"/>
      <c r="F47" s="207"/>
      <c r="G47" s="208"/>
      <c r="H47" s="209"/>
      <c r="I47" s="183"/>
      <c r="J47" s="237"/>
      <c r="K47" s="99"/>
      <c r="L47" s="57">
        <v>10.25</v>
      </c>
      <c r="M47" s="57" t="s">
        <v>303</v>
      </c>
      <c r="N47" s="200"/>
      <c r="O47" s="101" t="s">
        <v>34</v>
      </c>
      <c r="P47" s="214"/>
      <c r="Q47" s="215"/>
      <c r="R47" s="216"/>
      <c r="S47" s="217"/>
      <c r="T47" s="183"/>
      <c r="U47" s="237"/>
      <c r="V47" s="66"/>
      <c r="AB47" s="103"/>
    </row>
    <row r="48" spans="1:28" ht="17.55" customHeight="1" x14ac:dyDescent="0.2">
      <c r="A48" s="57">
        <v>10.5</v>
      </c>
      <c r="B48" s="57" t="s">
        <v>293</v>
      </c>
      <c r="C48" s="200"/>
      <c r="D48" s="100" t="s">
        <v>292</v>
      </c>
      <c r="E48" s="210"/>
      <c r="F48" s="211"/>
      <c r="G48" s="212"/>
      <c r="H48" s="213"/>
      <c r="I48" s="185"/>
      <c r="J48" s="237"/>
      <c r="K48" s="99"/>
      <c r="L48" s="57">
        <v>10.5</v>
      </c>
      <c r="M48" s="57" t="s">
        <v>303</v>
      </c>
      <c r="N48" s="200"/>
      <c r="O48" s="100" t="s">
        <v>292</v>
      </c>
      <c r="P48" s="202"/>
      <c r="Q48" s="203"/>
      <c r="R48" s="204"/>
      <c r="S48" s="205"/>
      <c r="T48" s="185"/>
      <c r="U48" s="237"/>
      <c r="V48" s="66"/>
      <c r="AB48" s="103"/>
    </row>
    <row r="49" spans="1:28" ht="25.05" customHeight="1" thickBot="1" x14ac:dyDescent="0.25">
      <c r="A49" s="57">
        <v>10.75</v>
      </c>
      <c r="B49" s="57" t="s">
        <v>293</v>
      </c>
      <c r="C49" s="201"/>
      <c r="D49" s="102" t="s">
        <v>34</v>
      </c>
      <c r="E49" s="214"/>
      <c r="F49" s="215"/>
      <c r="G49" s="216"/>
      <c r="H49" s="217"/>
      <c r="I49" s="186"/>
      <c r="J49" s="238"/>
      <c r="K49" s="99"/>
      <c r="L49" s="57">
        <v>10.75</v>
      </c>
      <c r="M49" s="57" t="s">
        <v>303</v>
      </c>
      <c r="N49" s="201"/>
      <c r="O49" s="102" t="s">
        <v>34</v>
      </c>
      <c r="P49" s="214"/>
      <c r="Q49" s="215"/>
      <c r="R49" s="216"/>
      <c r="S49" s="217"/>
      <c r="T49" s="186"/>
      <c r="U49" s="238"/>
      <c r="V49" s="66"/>
      <c r="AB49" s="103"/>
    </row>
    <row r="50" spans="1:28" ht="17.55" customHeight="1" x14ac:dyDescent="0.2">
      <c r="A50" s="57">
        <v>11</v>
      </c>
      <c r="B50" s="57" t="s">
        <v>293</v>
      </c>
      <c r="C50" s="199">
        <v>11</v>
      </c>
      <c r="D50" s="98" t="s">
        <v>292</v>
      </c>
      <c r="E50" s="202"/>
      <c r="F50" s="203"/>
      <c r="G50" s="204"/>
      <c r="H50" s="205"/>
      <c r="I50" s="182"/>
      <c r="J50" s="236"/>
      <c r="K50" s="99"/>
      <c r="L50" s="57">
        <v>11</v>
      </c>
      <c r="M50" s="57" t="s">
        <v>303</v>
      </c>
      <c r="N50" s="199">
        <v>11</v>
      </c>
      <c r="O50" s="98" t="s">
        <v>292</v>
      </c>
      <c r="P50" s="202"/>
      <c r="Q50" s="203"/>
      <c r="R50" s="204"/>
      <c r="S50" s="205"/>
      <c r="T50" s="182"/>
      <c r="U50" s="236"/>
      <c r="V50" s="66"/>
      <c r="AB50" s="103"/>
    </row>
    <row r="51" spans="1:28" ht="25.05" customHeight="1" thickBot="1" x14ac:dyDescent="0.25">
      <c r="A51" s="57">
        <v>11.25</v>
      </c>
      <c r="B51" s="57" t="s">
        <v>293</v>
      </c>
      <c r="C51" s="200"/>
      <c r="D51" s="101" t="s">
        <v>34</v>
      </c>
      <c r="E51" s="206"/>
      <c r="F51" s="207"/>
      <c r="G51" s="208"/>
      <c r="H51" s="209"/>
      <c r="I51" s="183"/>
      <c r="J51" s="237"/>
      <c r="K51" s="99"/>
      <c r="L51" s="57">
        <v>11.25</v>
      </c>
      <c r="M51" s="57" t="s">
        <v>303</v>
      </c>
      <c r="N51" s="200"/>
      <c r="O51" s="101" t="s">
        <v>34</v>
      </c>
      <c r="P51" s="214"/>
      <c r="Q51" s="215"/>
      <c r="R51" s="216"/>
      <c r="S51" s="217"/>
      <c r="T51" s="183"/>
      <c r="U51" s="237"/>
      <c r="V51" s="66"/>
      <c r="AB51" s="103"/>
    </row>
    <row r="52" spans="1:28" ht="17.55" customHeight="1" x14ac:dyDescent="0.2">
      <c r="A52" s="57">
        <v>11.5</v>
      </c>
      <c r="B52" s="57" t="s">
        <v>293</v>
      </c>
      <c r="C52" s="200"/>
      <c r="D52" s="100" t="s">
        <v>292</v>
      </c>
      <c r="E52" s="210"/>
      <c r="F52" s="211"/>
      <c r="G52" s="212"/>
      <c r="H52" s="213"/>
      <c r="I52" s="185"/>
      <c r="J52" s="237"/>
      <c r="K52" s="99"/>
      <c r="L52" s="57">
        <v>11.5</v>
      </c>
      <c r="M52" s="57" t="s">
        <v>303</v>
      </c>
      <c r="N52" s="200"/>
      <c r="O52" s="100" t="s">
        <v>292</v>
      </c>
      <c r="P52" s="202"/>
      <c r="Q52" s="203"/>
      <c r="R52" s="204"/>
      <c r="S52" s="205"/>
      <c r="T52" s="185"/>
      <c r="U52" s="237"/>
      <c r="V52" s="66"/>
      <c r="AB52" s="103"/>
    </row>
    <row r="53" spans="1:28" ht="25.05" customHeight="1" thickBot="1" x14ac:dyDescent="0.25">
      <c r="A53" s="57">
        <v>11.75</v>
      </c>
      <c r="B53" s="57" t="s">
        <v>293</v>
      </c>
      <c r="C53" s="201"/>
      <c r="D53" s="102" t="s">
        <v>34</v>
      </c>
      <c r="E53" s="214"/>
      <c r="F53" s="215"/>
      <c r="G53" s="216"/>
      <c r="H53" s="217"/>
      <c r="I53" s="186"/>
      <c r="J53" s="238"/>
      <c r="K53" s="99"/>
      <c r="L53" s="57">
        <v>11.75</v>
      </c>
      <c r="M53" s="57" t="s">
        <v>303</v>
      </c>
      <c r="N53" s="201"/>
      <c r="O53" s="102" t="s">
        <v>34</v>
      </c>
      <c r="P53" s="214"/>
      <c r="Q53" s="215"/>
      <c r="R53" s="216"/>
      <c r="S53" s="217"/>
      <c r="T53" s="186"/>
      <c r="U53" s="238"/>
      <c r="V53" s="66"/>
      <c r="AB53" s="103"/>
    </row>
    <row r="54" spans="1:28" ht="17.55" customHeight="1" x14ac:dyDescent="0.2">
      <c r="A54" s="57">
        <v>12</v>
      </c>
      <c r="B54" s="57" t="s">
        <v>293</v>
      </c>
      <c r="C54" s="199">
        <v>12</v>
      </c>
      <c r="D54" s="98" t="s">
        <v>292</v>
      </c>
      <c r="E54" s="202"/>
      <c r="F54" s="203"/>
      <c r="G54" s="204"/>
      <c r="H54" s="205"/>
      <c r="I54" s="182"/>
      <c r="J54" s="236"/>
      <c r="K54" s="99"/>
      <c r="L54" s="57">
        <v>12</v>
      </c>
      <c r="M54" s="57" t="s">
        <v>303</v>
      </c>
      <c r="N54" s="199">
        <v>12</v>
      </c>
      <c r="O54" s="98" t="s">
        <v>292</v>
      </c>
      <c r="P54" s="202"/>
      <c r="Q54" s="203"/>
      <c r="R54" s="204"/>
      <c r="S54" s="205"/>
      <c r="T54" s="182"/>
      <c r="U54" s="236"/>
      <c r="V54" s="66"/>
      <c r="AB54" s="103"/>
    </row>
    <row r="55" spans="1:28" ht="25.05" customHeight="1" thickBot="1" x14ac:dyDescent="0.25">
      <c r="A55" s="57">
        <v>12.25</v>
      </c>
      <c r="B55" s="57" t="s">
        <v>293</v>
      </c>
      <c r="C55" s="200"/>
      <c r="D55" s="101" t="s">
        <v>34</v>
      </c>
      <c r="E55" s="206"/>
      <c r="F55" s="207"/>
      <c r="G55" s="208"/>
      <c r="H55" s="209"/>
      <c r="I55" s="183"/>
      <c r="J55" s="237"/>
      <c r="K55" s="99"/>
      <c r="L55" s="57">
        <v>12.25</v>
      </c>
      <c r="M55" s="57" t="s">
        <v>303</v>
      </c>
      <c r="N55" s="200"/>
      <c r="O55" s="101" t="s">
        <v>34</v>
      </c>
      <c r="P55" s="214"/>
      <c r="Q55" s="215"/>
      <c r="R55" s="216"/>
      <c r="S55" s="217"/>
      <c r="T55" s="183"/>
      <c r="U55" s="237"/>
      <c r="V55" s="66"/>
      <c r="AB55" s="61"/>
    </row>
    <row r="56" spans="1:28" ht="17.55" customHeight="1" x14ac:dyDescent="0.2">
      <c r="A56" s="57">
        <v>12.5</v>
      </c>
      <c r="B56" s="57" t="s">
        <v>293</v>
      </c>
      <c r="C56" s="200"/>
      <c r="D56" s="100" t="s">
        <v>292</v>
      </c>
      <c r="E56" s="210"/>
      <c r="F56" s="211"/>
      <c r="G56" s="212"/>
      <c r="H56" s="213"/>
      <c r="I56" s="185"/>
      <c r="J56" s="237"/>
      <c r="K56" s="99"/>
      <c r="L56" s="57">
        <v>12.5</v>
      </c>
      <c r="M56" s="57" t="s">
        <v>303</v>
      </c>
      <c r="N56" s="200"/>
      <c r="O56" s="100" t="s">
        <v>292</v>
      </c>
      <c r="P56" s="202"/>
      <c r="Q56" s="203"/>
      <c r="R56" s="204"/>
      <c r="S56" s="205"/>
      <c r="T56" s="185"/>
      <c r="U56" s="237"/>
      <c r="V56" s="66"/>
      <c r="AB56" s="61"/>
    </row>
    <row r="57" spans="1:28" ht="25.05" customHeight="1" thickBot="1" x14ac:dyDescent="0.25">
      <c r="A57" s="57">
        <v>12.75</v>
      </c>
      <c r="B57" s="57" t="s">
        <v>293</v>
      </c>
      <c r="C57" s="201"/>
      <c r="D57" s="102" t="s">
        <v>34</v>
      </c>
      <c r="E57" s="214"/>
      <c r="F57" s="215"/>
      <c r="G57" s="216"/>
      <c r="H57" s="217"/>
      <c r="I57" s="186"/>
      <c r="J57" s="238"/>
      <c r="K57" s="99"/>
      <c r="L57" s="57">
        <v>12.75</v>
      </c>
      <c r="M57" s="57" t="s">
        <v>303</v>
      </c>
      <c r="N57" s="201"/>
      <c r="O57" s="102" t="s">
        <v>34</v>
      </c>
      <c r="P57" s="214"/>
      <c r="Q57" s="215"/>
      <c r="R57" s="216"/>
      <c r="S57" s="217"/>
      <c r="T57" s="186"/>
      <c r="U57" s="238"/>
      <c r="V57" s="66"/>
      <c r="AB57" s="61"/>
    </row>
    <row r="58" spans="1:28" ht="17.55" customHeight="1" x14ac:dyDescent="0.2">
      <c r="A58" s="57">
        <v>13</v>
      </c>
      <c r="B58" s="57" t="s">
        <v>293</v>
      </c>
      <c r="C58" s="199">
        <v>13</v>
      </c>
      <c r="D58" s="98" t="s">
        <v>292</v>
      </c>
      <c r="E58" s="202"/>
      <c r="F58" s="203"/>
      <c r="G58" s="204"/>
      <c r="H58" s="205"/>
      <c r="I58" s="182"/>
      <c r="J58" s="236"/>
      <c r="K58" s="99"/>
      <c r="L58" s="57">
        <v>13</v>
      </c>
      <c r="M58" s="57" t="s">
        <v>303</v>
      </c>
      <c r="N58" s="199">
        <v>13</v>
      </c>
      <c r="O58" s="98" t="s">
        <v>292</v>
      </c>
      <c r="P58" s="202"/>
      <c r="Q58" s="203"/>
      <c r="R58" s="204"/>
      <c r="S58" s="205"/>
      <c r="T58" s="182"/>
      <c r="U58" s="236"/>
      <c r="V58" s="66"/>
      <c r="AB58" s="61"/>
    </row>
    <row r="59" spans="1:28" ht="25.05" customHeight="1" thickBot="1" x14ac:dyDescent="0.25">
      <c r="A59" s="57">
        <v>13.25</v>
      </c>
      <c r="B59" s="57" t="s">
        <v>293</v>
      </c>
      <c r="C59" s="200"/>
      <c r="D59" s="101" t="s">
        <v>34</v>
      </c>
      <c r="E59" s="206"/>
      <c r="F59" s="207"/>
      <c r="G59" s="208"/>
      <c r="H59" s="209"/>
      <c r="I59" s="183"/>
      <c r="J59" s="237"/>
      <c r="K59" s="99"/>
      <c r="L59" s="57">
        <v>13.25</v>
      </c>
      <c r="M59" s="57" t="s">
        <v>303</v>
      </c>
      <c r="N59" s="200"/>
      <c r="O59" s="101" t="s">
        <v>34</v>
      </c>
      <c r="P59" s="214"/>
      <c r="Q59" s="215"/>
      <c r="R59" s="216"/>
      <c r="S59" s="217"/>
      <c r="T59" s="183"/>
      <c r="U59" s="237"/>
      <c r="V59" s="66"/>
      <c r="AB59" s="103"/>
    </row>
    <row r="60" spans="1:28" ht="17.55" customHeight="1" x14ac:dyDescent="0.2">
      <c r="A60" s="57">
        <v>13.5</v>
      </c>
      <c r="B60" s="57" t="s">
        <v>293</v>
      </c>
      <c r="C60" s="200"/>
      <c r="D60" s="100" t="s">
        <v>292</v>
      </c>
      <c r="E60" s="210"/>
      <c r="F60" s="211"/>
      <c r="G60" s="212"/>
      <c r="H60" s="213"/>
      <c r="I60" s="185"/>
      <c r="J60" s="237"/>
      <c r="K60" s="99"/>
      <c r="L60" s="57">
        <v>13.5</v>
      </c>
      <c r="M60" s="57" t="s">
        <v>303</v>
      </c>
      <c r="N60" s="200"/>
      <c r="O60" s="100" t="s">
        <v>292</v>
      </c>
      <c r="P60" s="202"/>
      <c r="Q60" s="203"/>
      <c r="R60" s="204"/>
      <c r="S60" s="205"/>
      <c r="T60" s="185"/>
      <c r="U60" s="237"/>
      <c r="V60" s="66"/>
      <c r="AB60" s="103"/>
    </row>
    <row r="61" spans="1:28" ht="25.05" customHeight="1" thickBot="1" x14ac:dyDescent="0.25">
      <c r="A61" s="57">
        <v>13.75</v>
      </c>
      <c r="B61" s="57" t="s">
        <v>293</v>
      </c>
      <c r="C61" s="201"/>
      <c r="D61" s="102" t="s">
        <v>34</v>
      </c>
      <c r="E61" s="214"/>
      <c r="F61" s="215"/>
      <c r="G61" s="216"/>
      <c r="H61" s="217"/>
      <c r="I61" s="186"/>
      <c r="J61" s="238"/>
      <c r="K61" s="99"/>
      <c r="L61" s="57">
        <v>13.75</v>
      </c>
      <c r="M61" s="57" t="s">
        <v>303</v>
      </c>
      <c r="N61" s="201"/>
      <c r="O61" s="102" t="s">
        <v>34</v>
      </c>
      <c r="P61" s="214"/>
      <c r="Q61" s="215"/>
      <c r="R61" s="216"/>
      <c r="S61" s="217"/>
      <c r="T61" s="186"/>
      <c r="U61" s="238"/>
      <c r="V61" s="66"/>
      <c r="AB61" s="103"/>
    </row>
    <row r="62" spans="1:28" ht="17.55" customHeight="1" x14ac:dyDescent="0.2">
      <c r="A62" s="57">
        <v>14</v>
      </c>
      <c r="B62" s="57" t="s">
        <v>293</v>
      </c>
      <c r="C62" s="199">
        <v>14</v>
      </c>
      <c r="D62" s="98" t="s">
        <v>292</v>
      </c>
      <c r="E62" s="202"/>
      <c r="F62" s="203"/>
      <c r="G62" s="204"/>
      <c r="H62" s="205"/>
      <c r="I62" s="182"/>
      <c r="J62" s="236"/>
      <c r="K62" s="99"/>
      <c r="L62" s="57">
        <v>14</v>
      </c>
      <c r="M62" s="57" t="s">
        <v>303</v>
      </c>
      <c r="N62" s="199">
        <v>14</v>
      </c>
      <c r="O62" s="98" t="s">
        <v>292</v>
      </c>
      <c r="P62" s="202"/>
      <c r="Q62" s="203"/>
      <c r="R62" s="204"/>
      <c r="S62" s="205"/>
      <c r="T62" s="182"/>
      <c r="U62" s="236"/>
      <c r="V62" s="66"/>
      <c r="AB62" s="103"/>
    </row>
    <row r="63" spans="1:28" ht="25.05" customHeight="1" thickBot="1" x14ac:dyDescent="0.25">
      <c r="A63" s="57">
        <v>14.25</v>
      </c>
      <c r="B63" s="57" t="s">
        <v>293</v>
      </c>
      <c r="C63" s="200"/>
      <c r="D63" s="101" t="s">
        <v>34</v>
      </c>
      <c r="E63" s="206"/>
      <c r="F63" s="207"/>
      <c r="G63" s="208"/>
      <c r="H63" s="209"/>
      <c r="I63" s="183"/>
      <c r="J63" s="237"/>
      <c r="K63" s="99"/>
      <c r="L63" s="57">
        <v>14.25</v>
      </c>
      <c r="M63" s="57" t="s">
        <v>303</v>
      </c>
      <c r="N63" s="200"/>
      <c r="O63" s="101" t="s">
        <v>34</v>
      </c>
      <c r="P63" s="214"/>
      <c r="Q63" s="215"/>
      <c r="R63" s="216"/>
      <c r="S63" s="217"/>
      <c r="T63" s="183"/>
      <c r="U63" s="237"/>
      <c r="V63" s="66"/>
      <c r="AB63" s="103"/>
    </row>
    <row r="64" spans="1:28" ht="17.55" customHeight="1" x14ac:dyDescent="0.2">
      <c r="A64" s="57">
        <v>14.5</v>
      </c>
      <c r="B64" s="57" t="s">
        <v>293</v>
      </c>
      <c r="C64" s="200"/>
      <c r="D64" s="100" t="s">
        <v>292</v>
      </c>
      <c r="E64" s="210"/>
      <c r="F64" s="211"/>
      <c r="G64" s="212"/>
      <c r="H64" s="213"/>
      <c r="I64" s="185"/>
      <c r="J64" s="237"/>
      <c r="K64" s="99"/>
      <c r="L64" s="57">
        <v>14.5</v>
      </c>
      <c r="M64" s="57" t="s">
        <v>303</v>
      </c>
      <c r="N64" s="200"/>
      <c r="O64" s="100" t="s">
        <v>292</v>
      </c>
      <c r="P64" s="202"/>
      <c r="Q64" s="203"/>
      <c r="R64" s="204"/>
      <c r="S64" s="205"/>
      <c r="T64" s="185"/>
      <c r="U64" s="237"/>
      <c r="V64" s="66"/>
      <c r="AB64" s="103"/>
    </row>
    <row r="65" spans="1:28" ht="25.05" customHeight="1" thickBot="1" x14ac:dyDescent="0.25">
      <c r="A65" s="57">
        <v>14.75</v>
      </c>
      <c r="B65" s="57" t="s">
        <v>293</v>
      </c>
      <c r="C65" s="201"/>
      <c r="D65" s="102" t="s">
        <v>34</v>
      </c>
      <c r="E65" s="214"/>
      <c r="F65" s="215"/>
      <c r="G65" s="216"/>
      <c r="H65" s="217"/>
      <c r="I65" s="186"/>
      <c r="J65" s="238"/>
      <c r="K65" s="99"/>
      <c r="L65" s="57">
        <v>14.75</v>
      </c>
      <c r="M65" s="57" t="s">
        <v>303</v>
      </c>
      <c r="N65" s="201"/>
      <c r="O65" s="102" t="s">
        <v>34</v>
      </c>
      <c r="P65" s="214"/>
      <c r="Q65" s="215"/>
      <c r="R65" s="216"/>
      <c r="S65" s="217"/>
      <c r="T65" s="186"/>
      <c r="U65" s="238"/>
      <c r="V65" s="66"/>
      <c r="AB65" s="103"/>
    </row>
    <row r="66" spans="1:28" ht="17.55" customHeight="1" x14ac:dyDescent="0.2">
      <c r="A66" s="57">
        <v>15</v>
      </c>
      <c r="B66" s="57" t="s">
        <v>293</v>
      </c>
      <c r="C66" s="199">
        <v>15</v>
      </c>
      <c r="D66" s="98" t="s">
        <v>292</v>
      </c>
      <c r="E66" s="202"/>
      <c r="F66" s="203"/>
      <c r="G66" s="204"/>
      <c r="H66" s="205"/>
      <c r="I66" s="182"/>
      <c r="J66" s="236"/>
      <c r="K66" s="99"/>
      <c r="L66" s="57">
        <v>15</v>
      </c>
      <c r="M66" s="57" t="s">
        <v>303</v>
      </c>
      <c r="N66" s="199">
        <v>15</v>
      </c>
      <c r="O66" s="98" t="s">
        <v>292</v>
      </c>
      <c r="P66" s="202"/>
      <c r="Q66" s="203"/>
      <c r="R66" s="204"/>
      <c r="S66" s="205"/>
      <c r="T66" s="182"/>
      <c r="U66" s="236"/>
      <c r="V66" s="66"/>
      <c r="AB66" s="103"/>
    </row>
    <row r="67" spans="1:28" ht="25.05" customHeight="1" thickBot="1" x14ac:dyDescent="0.25">
      <c r="A67" s="57">
        <v>15.25</v>
      </c>
      <c r="B67" s="57" t="s">
        <v>293</v>
      </c>
      <c r="C67" s="200"/>
      <c r="D67" s="101" t="s">
        <v>34</v>
      </c>
      <c r="E67" s="206"/>
      <c r="F67" s="207"/>
      <c r="G67" s="208"/>
      <c r="H67" s="209"/>
      <c r="I67" s="183"/>
      <c r="J67" s="237"/>
      <c r="K67" s="99"/>
      <c r="L67" s="57">
        <v>15.25</v>
      </c>
      <c r="M67" s="57" t="s">
        <v>303</v>
      </c>
      <c r="N67" s="200"/>
      <c r="O67" s="101" t="s">
        <v>34</v>
      </c>
      <c r="P67" s="214"/>
      <c r="Q67" s="215"/>
      <c r="R67" s="216"/>
      <c r="S67" s="217"/>
      <c r="T67" s="183"/>
      <c r="U67" s="237"/>
      <c r="V67" s="66"/>
      <c r="AB67" s="103"/>
    </row>
    <row r="68" spans="1:28" ht="17.55" customHeight="1" x14ac:dyDescent="0.2">
      <c r="A68" s="57">
        <v>15.5</v>
      </c>
      <c r="B68" s="57" t="s">
        <v>293</v>
      </c>
      <c r="C68" s="200"/>
      <c r="D68" s="100" t="s">
        <v>292</v>
      </c>
      <c r="E68" s="210"/>
      <c r="F68" s="211"/>
      <c r="G68" s="212"/>
      <c r="H68" s="213"/>
      <c r="I68" s="185"/>
      <c r="J68" s="237"/>
      <c r="K68" s="99"/>
      <c r="L68" s="57">
        <v>15.5</v>
      </c>
      <c r="M68" s="57" t="s">
        <v>303</v>
      </c>
      <c r="N68" s="200"/>
      <c r="O68" s="100" t="s">
        <v>292</v>
      </c>
      <c r="P68" s="202"/>
      <c r="Q68" s="203"/>
      <c r="R68" s="204"/>
      <c r="S68" s="205"/>
      <c r="T68" s="185"/>
      <c r="U68" s="237"/>
      <c r="V68" s="66"/>
      <c r="AB68" s="103"/>
    </row>
    <row r="69" spans="1:28" ht="25.05" customHeight="1" thickBot="1" x14ac:dyDescent="0.25">
      <c r="A69" s="57">
        <v>15.75</v>
      </c>
      <c r="B69" s="57" t="s">
        <v>293</v>
      </c>
      <c r="C69" s="201"/>
      <c r="D69" s="102" t="s">
        <v>34</v>
      </c>
      <c r="E69" s="214"/>
      <c r="F69" s="215"/>
      <c r="G69" s="216"/>
      <c r="H69" s="217"/>
      <c r="I69" s="186"/>
      <c r="J69" s="238"/>
      <c r="K69" s="99"/>
      <c r="L69" s="57">
        <v>15.75</v>
      </c>
      <c r="M69" s="57" t="s">
        <v>303</v>
      </c>
      <c r="N69" s="201"/>
      <c r="O69" s="102" t="s">
        <v>34</v>
      </c>
      <c r="P69" s="214"/>
      <c r="Q69" s="215"/>
      <c r="R69" s="216"/>
      <c r="S69" s="217"/>
      <c r="T69" s="186"/>
      <c r="U69" s="238"/>
      <c r="V69" s="66"/>
      <c r="AB69" s="103"/>
    </row>
    <row r="70" spans="1:28" ht="17.55" customHeight="1" x14ac:dyDescent="0.2">
      <c r="A70" s="57">
        <v>16</v>
      </c>
      <c r="B70" s="57" t="s">
        <v>293</v>
      </c>
      <c r="C70" s="199">
        <v>16</v>
      </c>
      <c r="D70" s="98" t="s">
        <v>292</v>
      </c>
      <c r="E70" s="202"/>
      <c r="F70" s="203"/>
      <c r="G70" s="204"/>
      <c r="H70" s="205"/>
      <c r="I70" s="182"/>
      <c r="J70" s="236"/>
      <c r="K70" s="99"/>
      <c r="L70" s="57">
        <v>16</v>
      </c>
      <c r="M70" s="57" t="s">
        <v>303</v>
      </c>
      <c r="N70" s="199">
        <v>16</v>
      </c>
      <c r="O70" s="98" t="s">
        <v>292</v>
      </c>
      <c r="P70" s="202"/>
      <c r="Q70" s="203"/>
      <c r="R70" s="204"/>
      <c r="S70" s="205"/>
      <c r="T70" s="182"/>
      <c r="U70" s="236"/>
      <c r="V70" s="66"/>
      <c r="AB70" s="103"/>
    </row>
    <row r="71" spans="1:28" ht="25.05" customHeight="1" thickBot="1" x14ac:dyDescent="0.25">
      <c r="A71" s="57">
        <v>16.25</v>
      </c>
      <c r="B71" s="57" t="s">
        <v>293</v>
      </c>
      <c r="C71" s="200"/>
      <c r="D71" s="101" t="s">
        <v>34</v>
      </c>
      <c r="E71" s="206"/>
      <c r="F71" s="207"/>
      <c r="G71" s="208"/>
      <c r="H71" s="209"/>
      <c r="I71" s="183"/>
      <c r="J71" s="237"/>
      <c r="K71" s="99"/>
      <c r="L71" s="57">
        <v>16.25</v>
      </c>
      <c r="M71" s="57" t="s">
        <v>303</v>
      </c>
      <c r="N71" s="200"/>
      <c r="O71" s="101" t="s">
        <v>34</v>
      </c>
      <c r="P71" s="214"/>
      <c r="Q71" s="215"/>
      <c r="R71" s="216"/>
      <c r="S71" s="217"/>
      <c r="T71" s="183"/>
      <c r="U71" s="237"/>
      <c r="V71" s="66"/>
      <c r="AB71" s="103"/>
    </row>
    <row r="72" spans="1:28" ht="17.55" customHeight="1" x14ac:dyDescent="0.2">
      <c r="A72" s="57">
        <v>16.5</v>
      </c>
      <c r="B72" s="57" t="s">
        <v>293</v>
      </c>
      <c r="C72" s="200"/>
      <c r="D72" s="100" t="s">
        <v>292</v>
      </c>
      <c r="E72" s="210"/>
      <c r="F72" s="211"/>
      <c r="G72" s="212"/>
      <c r="H72" s="213"/>
      <c r="I72" s="185"/>
      <c r="J72" s="237"/>
      <c r="K72" s="99"/>
      <c r="L72" s="57">
        <v>16.5</v>
      </c>
      <c r="M72" s="57" t="s">
        <v>303</v>
      </c>
      <c r="N72" s="200"/>
      <c r="O72" s="100" t="s">
        <v>292</v>
      </c>
      <c r="P72" s="202"/>
      <c r="Q72" s="203"/>
      <c r="R72" s="204"/>
      <c r="S72" s="205"/>
      <c r="T72" s="185"/>
      <c r="U72" s="237"/>
      <c r="V72" s="66"/>
      <c r="AB72" s="103"/>
    </row>
    <row r="73" spans="1:28" ht="25.05" customHeight="1" thickBot="1" x14ac:dyDescent="0.25">
      <c r="A73" s="57">
        <v>16.75</v>
      </c>
      <c r="B73" s="57" t="s">
        <v>293</v>
      </c>
      <c r="C73" s="201"/>
      <c r="D73" s="102" t="s">
        <v>34</v>
      </c>
      <c r="E73" s="214"/>
      <c r="F73" s="215"/>
      <c r="G73" s="216"/>
      <c r="H73" s="217"/>
      <c r="I73" s="186"/>
      <c r="J73" s="238"/>
      <c r="K73" s="99"/>
      <c r="L73" s="57">
        <v>16.75</v>
      </c>
      <c r="M73" s="57" t="s">
        <v>303</v>
      </c>
      <c r="N73" s="201"/>
      <c r="O73" s="102" t="s">
        <v>34</v>
      </c>
      <c r="P73" s="214"/>
      <c r="Q73" s="215"/>
      <c r="R73" s="216"/>
      <c r="S73" s="217"/>
      <c r="T73" s="186"/>
      <c r="U73" s="238"/>
      <c r="V73" s="66"/>
      <c r="AB73" s="103"/>
    </row>
    <row r="74" spans="1:28" ht="17.55" customHeight="1" x14ac:dyDescent="0.2">
      <c r="A74" s="57">
        <v>17</v>
      </c>
      <c r="B74" s="57" t="s">
        <v>293</v>
      </c>
      <c r="C74" s="199">
        <v>17</v>
      </c>
      <c r="D74" s="98" t="s">
        <v>292</v>
      </c>
      <c r="E74" s="202"/>
      <c r="F74" s="203"/>
      <c r="G74" s="204"/>
      <c r="H74" s="205"/>
      <c r="I74" s="182"/>
      <c r="J74" s="236"/>
      <c r="K74" s="99"/>
      <c r="L74" s="57">
        <v>17</v>
      </c>
      <c r="M74" s="57" t="s">
        <v>303</v>
      </c>
      <c r="N74" s="199">
        <v>17</v>
      </c>
      <c r="O74" s="98" t="s">
        <v>292</v>
      </c>
      <c r="P74" s="202"/>
      <c r="Q74" s="203"/>
      <c r="R74" s="204"/>
      <c r="S74" s="205"/>
      <c r="T74" s="182"/>
      <c r="U74" s="236"/>
      <c r="V74" s="66"/>
      <c r="AB74" s="103"/>
    </row>
    <row r="75" spans="1:28" ht="25.05" customHeight="1" thickBot="1" x14ac:dyDescent="0.25">
      <c r="A75" s="57">
        <v>17.25</v>
      </c>
      <c r="B75" s="57" t="s">
        <v>293</v>
      </c>
      <c r="C75" s="200"/>
      <c r="D75" s="101" t="s">
        <v>34</v>
      </c>
      <c r="E75" s="206"/>
      <c r="F75" s="207"/>
      <c r="G75" s="208"/>
      <c r="H75" s="209"/>
      <c r="I75" s="183"/>
      <c r="J75" s="237"/>
      <c r="K75" s="99"/>
      <c r="L75" s="57">
        <v>17.25</v>
      </c>
      <c r="M75" s="57" t="s">
        <v>303</v>
      </c>
      <c r="N75" s="200"/>
      <c r="O75" s="101" t="s">
        <v>34</v>
      </c>
      <c r="P75" s="214"/>
      <c r="Q75" s="215"/>
      <c r="R75" s="216"/>
      <c r="S75" s="217"/>
      <c r="T75" s="183"/>
      <c r="U75" s="237"/>
      <c r="V75" s="66"/>
      <c r="AB75" s="103"/>
    </row>
    <row r="76" spans="1:28" ht="17.55" customHeight="1" x14ac:dyDescent="0.2">
      <c r="A76" s="57">
        <v>17.5</v>
      </c>
      <c r="B76" s="57" t="s">
        <v>293</v>
      </c>
      <c r="C76" s="200"/>
      <c r="D76" s="100" t="s">
        <v>292</v>
      </c>
      <c r="E76" s="210"/>
      <c r="F76" s="211"/>
      <c r="G76" s="212"/>
      <c r="H76" s="213"/>
      <c r="I76" s="185"/>
      <c r="J76" s="237"/>
      <c r="K76" s="99"/>
      <c r="L76" s="57">
        <v>17.5</v>
      </c>
      <c r="M76" s="57" t="s">
        <v>303</v>
      </c>
      <c r="N76" s="200"/>
      <c r="O76" s="100" t="s">
        <v>292</v>
      </c>
      <c r="P76" s="202"/>
      <c r="Q76" s="203"/>
      <c r="R76" s="204"/>
      <c r="S76" s="205"/>
      <c r="T76" s="185"/>
      <c r="U76" s="237"/>
      <c r="V76" s="66"/>
      <c r="AB76" s="103"/>
    </row>
    <row r="77" spans="1:28" ht="25.05" customHeight="1" thickBot="1" x14ac:dyDescent="0.25">
      <c r="A77" s="57">
        <v>17.75</v>
      </c>
      <c r="B77" s="57" t="s">
        <v>293</v>
      </c>
      <c r="C77" s="201"/>
      <c r="D77" s="102" t="s">
        <v>34</v>
      </c>
      <c r="E77" s="214"/>
      <c r="F77" s="215"/>
      <c r="G77" s="216"/>
      <c r="H77" s="217"/>
      <c r="I77" s="186"/>
      <c r="J77" s="238"/>
      <c r="K77" s="99"/>
      <c r="L77" s="57">
        <v>17.75</v>
      </c>
      <c r="M77" s="57" t="s">
        <v>303</v>
      </c>
      <c r="N77" s="201"/>
      <c r="O77" s="102" t="s">
        <v>34</v>
      </c>
      <c r="P77" s="214"/>
      <c r="Q77" s="215"/>
      <c r="R77" s="216"/>
      <c r="S77" s="217"/>
      <c r="T77" s="186"/>
      <c r="U77" s="238"/>
      <c r="V77" s="66"/>
      <c r="AB77" s="103"/>
    </row>
    <row r="78" spans="1:28" ht="17.55" customHeight="1" x14ac:dyDescent="0.2">
      <c r="A78" s="57">
        <v>18</v>
      </c>
      <c r="B78" s="57" t="s">
        <v>293</v>
      </c>
      <c r="C78" s="199">
        <v>18</v>
      </c>
      <c r="D78" s="98" t="s">
        <v>292</v>
      </c>
      <c r="E78" s="202"/>
      <c r="F78" s="203"/>
      <c r="G78" s="204"/>
      <c r="H78" s="205"/>
      <c r="I78" s="182"/>
      <c r="J78" s="236"/>
      <c r="K78" s="99"/>
      <c r="L78" s="57">
        <v>18</v>
      </c>
      <c r="M78" s="57" t="s">
        <v>303</v>
      </c>
      <c r="N78" s="199">
        <v>18</v>
      </c>
      <c r="O78" s="98" t="s">
        <v>292</v>
      </c>
      <c r="P78" s="202"/>
      <c r="Q78" s="203"/>
      <c r="R78" s="204"/>
      <c r="S78" s="205"/>
      <c r="T78" s="182"/>
      <c r="U78" s="236"/>
      <c r="V78" s="66"/>
      <c r="AB78" s="103"/>
    </row>
    <row r="79" spans="1:28" ht="25.05" customHeight="1" thickBot="1" x14ac:dyDescent="0.25">
      <c r="A79" s="57">
        <v>18.25</v>
      </c>
      <c r="B79" s="57" t="s">
        <v>293</v>
      </c>
      <c r="C79" s="200"/>
      <c r="D79" s="101" t="s">
        <v>34</v>
      </c>
      <c r="E79" s="206"/>
      <c r="F79" s="207"/>
      <c r="G79" s="208"/>
      <c r="H79" s="209"/>
      <c r="I79" s="183"/>
      <c r="J79" s="237"/>
      <c r="K79" s="99"/>
      <c r="L79" s="57">
        <v>18.25</v>
      </c>
      <c r="M79" s="57" t="s">
        <v>303</v>
      </c>
      <c r="N79" s="200"/>
      <c r="O79" s="101" t="s">
        <v>34</v>
      </c>
      <c r="P79" s="214"/>
      <c r="Q79" s="215"/>
      <c r="R79" s="216"/>
      <c r="S79" s="217"/>
      <c r="T79" s="183"/>
      <c r="U79" s="237"/>
      <c r="V79" s="66"/>
      <c r="AB79" s="61"/>
    </row>
    <row r="80" spans="1:28" ht="17.55" customHeight="1" x14ac:dyDescent="0.2">
      <c r="A80" s="57">
        <v>18.5</v>
      </c>
      <c r="B80" s="57" t="s">
        <v>293</v>
      </c>
      <c r="C80" s="200"/>
      <c r="D80" s="100" t="s">
        <v>292</v>
      </c>
      <c r="E80" s="210"/>
      <c r="F80" s="211"/>
      <c r="G80" s="212"/>
      <c r="H80" s="213"/>
      <c r="I80" s="185"/>
      <c r="J80" s="237"/>
      <c r="K80" s="99"/>
      <c r="L80" s="57">
        <v>18.5</v>
      </c>
      <c r="M80" s="57" t="s">
        <v>303</v>
      </c>
      <c r="N80" s="200"/>
      <c r="O80" s="100" t="s">
        <v>292</v>
      </c>
      <c r="P80" s="202"/>
      <c r="Q80" s="203"/>
      <c r="R80" s="204"/>
      <c r="S80" s="205"/>
      <c r="T80" s="185"/>
      <c r="U80" s="237"/>
      <c r="V80" s="66"/>
      <c r="AB80" s="61"/>
    </row>
    <row r="81" spans="1:28" ht="25.05" customHeight="1" thickBot="1" x14ac:dyDescent="0.25">
      <c r="A81" s="57">
        <v>18.75</v>
      </c>
      <c r="B81" s="57" t="s">
        <v>293</v>
      </c>
      <c r="C81" s="201"/>
      <c r="D81" s="102" t="s">
        <v>34</v>
      </c>
      <c r="E81" s="214"/>
      <c r="F81" s="215"/>
      <c r="G81" s="216"/>
      <c r="H81" s="217"/>
      <c r="I81" s="186"/>
      <c r="J81" s="238"/>
      <c r="K81" s="99"/>
      <c r="L81" s="57">
        <v>18.75</v>
      </c>
      <c r="M81" s="57" t="s">
        <v>303</v>
      </c>
      <c r="N81" s="201"/>
      <c r="O81" s="102" t="s">
        <v>34</v>
      </c>
      <c r="P81" s="214"/>
      <c r="Q81" s="215"/>
      <c r="R81" s="216"/>
      <c r="S81" s="217"/>
      <c r="T81" s="186"/>
      <c r="U81" s="238"/>
      <c r="V81" s="66"/>
      <c r="AB81" s="61"/>
    </row>
    <row r="82" spans="1:28" ht="17.55" customHeight="1" x14ac:dyDescent="0.2">
      <c r="A82" s="57">
        <v>19</v>
      </c>
      <c r="B82" s="57" t="s">
        <v>293</v>
      </c>
      <c r="C82" s="199">
        <v>19</v>
      </c>
      <c r="D82" s="98" t="s">
        <v>292</v>
      </c>
      <c r="E82" s="202"/>
      <c r="F82" s="203"/>
      <c r="G82" s="204"/>
      <c r="H82" s="205"/>
      <c r="I82" s="182"/>
      <c r="J82" s="236"/>
      <c r="K82" s="99"/>
      <c r="L82" s="57">
        <v>19</v>
      </c>
      <c r="M82" s="57" t="s">
        <v>303</v>
      </c>
      <c r="N82" s="199">
        <v>19</v>
      </c>
      <c r="O82" s="98" t="s">
        <v>292</v>
      </c>
      <c r="P82" s="202"/>
      <c r="Q82" s="203"/>
      <c r="R82" s="204"/>
      <c r="S82" s="205"/>
      <c r="T82" s="182"/>
      <c r="U82" s="236"/>
      <c r="V82" s="66"/>
      <c r="AB82" s="61"/>
    </row>
    <row r="83" spans="1:28" ht="25.05" customHeight="1" thickBot="1" x14ac:dyDescent="0.25">
      <c r="A83" s="57">
        <v>19.25</v>
      </c>
      <c r="B83" s="57" t="s">
        <v>293</v>
      </c>
      <c r="C83" s="200"/>
      <c r="D83" s="101" t="s">
        <v>34</v>
      </c>
      <c r="E83" s="206"/>
      <c r="F83" s="207"/>
      <c r="G83" s="208"/>
      <c r="H83" s="209"/>
      <c r="I83" s="183"/>
      <c r="J83" s="237"/>
      <c r="K83" s="99"/>
      <c r="L83" s="57">
        <v>19.25</v>
      </c>
      <c r="M83" s="57" t="s">
        <v>303</v>
      </c>
      <c r="N83" s="200"/>
      <c r="O83" s="101" t="s">
        <v>34</v>
      </c>
      <c r="P83" s="214"/>
      <c r="Q83" s="215"/>
      <c r="R83" s="216"/>
      <c r="S83" s="217"/>
      <c r="T83" s="183"/>
      <c r="U83" s="237"/>
      <c r="V83" s="66"/>
      <c r="AB83" s="103"/>
    </row>
    <row r="84" spans="1:28" ht="17.55" customHeight="1" x14ac:dyDescent="0.2">
      <c r="A84" s="57">
        <v>19.5</v>
      </c>
      <c r="B84" s="57" t="s">
        <v>293</v>
      </c>
      <c r="C84" s="200"/>
      <c r="D84" s="100" t="s">
        <v>292</v>
      </c>
      <c r="E84" s="210"/>
      <c r="F84" s="211"/>
      <c r="G84" s="212"/>
      <c r="H84" s="213"/>
      <c r="I84" s="185"/>
      <c r="J84" s="237"/>
      <c r="K84" s="99"/>
      <c r="L84" s="57">
        <v>19.5</v>
      </c>
      <c r="M84" s="57" t="s">
        <v>303</v>
      </c>
      <c r="N84" s="200"/>
      <c r="O84" s="100" t="s">
        <v>292</v>
      </c>
      <c r="P84" s="202"/>
      <c r="Q84" s="203"/>
      <c r="R84" s="204"/>
      <c r="S84" s="205"/>
      <c r="T84" s="185"/>
      <c r="U84" s="237"/>
      <c r="V84" s="66"/>
      <c r="AB84" s="103"/>
    </row>
    <row r="85" spans="1:28" ht="25.05" customHeight="1" thickBot="1" x14ac:dyDescent="0.25">
      <c r="A85" s="57">
        <v>19.75</v>
      </c>
      <c r="B85" s="57" t="s">
        <v>293</v>
      </c>
      <c r="C85" s="201"/>
      <c r="D85" s="102" t="s">
        <v>34</v>
      </c>
      <c r="E85" s="214"/>
      <c r="F85" s="215"/>
      <c r="G85" s="216"/>
      <c r="H85" s="217"/>
      <c r="I85" s="186"/>
      <c r="J85" s="238"/>
      <c r="K85" s="99"/>
      <c r="L85" s="57">
        <v>19.75</v>
      </c>
      <c r="M85" s="57" t="s">
        <v>303</v>
      </c>
      <c r="N85" s="201"/>
      <c r="O85" s="102" t="s">
        <v>34</v>
      </c>
      <c r="P85" s="214"/>
      <c r="Q85" s="215"/>
      <c r="R85" s="216"/>
      <c r="S85" s="217"/>
      <c r="T85" s="186"/>
      <c r="U85" s="238"/>
      <c r="V85" s="66"/>
      <c r="AB85" s="103"/>
    </row>
    <row r="86" spans="1:28" ht="17.55" customHeight="1" x14ac:dyDescent="0.2">
      <c r="A86" s="57">
        <v>20</v>
      </c>
      <c r="B86" s="57" t="s">
        <v>293</v>
      </c>
      <c r="C86" s="199">
        <v>20</v>
      </c>
      <c r="D86" s="98" t="s">
        <v>292</v>
      </c>
      <c r="E86" s="202"/>
      <c r="F86" s="203"/>
      <c r="G86" s="204"/>
      <c r="H86" s="205"/>
      <c r="I86" s="182"/>
      <c r="J86" s="236"/>
      <c r="K86" s="99"/>
      <c r="L86" s="57">
        <v>20</v>
      </c>
      <c r="M86" s="57" t="s">
        <v>303</v>
      </c>
      <c r="N86" s="199">
        <v>20</v>
      </c>
      <c r="O86" s="98" t="s">
        <v>292</v>
      </c>
      <c r="P86" s="202"/>
      <c r="Q86" s="203"/>
      <c r="R86" s="204"/>
      <c r="S86" s="205"/>
      <c r="T86" s="182"/>
      <c r="U86" s="236"/>
      <c r="V86" s="66"/>
      <c r="AB86" s="103"/>
    </row>
    <row r="87" spans="1:28" ht="25.05" customHeight="1" thickBot="1" x14ac:dyDescent="0.25">
      <c r="A87" s="57">
        <v>20.25</v>
      </c>
      <c r="B87" s="57" t="s">
        <v>293</v>
      </c>
      <c r="C87" s="200"/>
      <c r="D87" s="101" t="s">
        <v>34</v>
      </c>
      <c r="E87" s="206"/>
      <c r="F87" s="207"/>
      <c r="G87" s="208"/>
      <c r="H87" s="209"/>
      <c r="I87" s="183"/>
      <c r="J87" s="237"/>
      <c r="K87" s="99"/>
      <c r="L87" s="57">
        <v>20.25</v>
      </c>
      <c r="M87" s="57" t="s">
        <v>303</v>
      </c>
      <c r="N87" s="200"/>
      <c r="O87" s="101" t="s">
        <v>34</v>
      </c>
      <c r="P87" s="214"/>
      <c r="Q87" s="215"/>
      <c r="R87" s="216"/>
      <c r="S87" s="217"/>
      <c r="T87" s="183"/>
      <c r="U87" s="237"/>
      <c r="V87" s="66"/>
      <c r="AB87" s="103"/>
    </row>
    <row r="88" spans="1:28" ht="17.55" customHeight="1" x14ac:dyDescent="0.2">
      <c r="A88" s="57">
        <v>20.5</v>
      </c>
      <c r="B88" s="57" t="s">
        <v>293</v>
      </c>
      <c r="C88" s="200"/>
      <c r="D88" s="100" t="s">
        <v>292</v>
      </c>
      <c r="E88" s="210"/>
      <c r="F88" s="211"/>
      <c r="G88" s="212"/>
      <c r="H88" s="213"/>
      <c r="I88" s="185"/>
      <c r="J88" s="237"/>
      <c r="K88" s="99"/>
      <c r="L88" s="57">
        <v>20.5</v>
      </c>
      <c r="M88" s="57" t="s">
        <v>303</v>
      </c>
      <c r="N88" s="200"/>
      <c r="O88" s="100" t="s">
        <v>292</v>
      </c>
      <c r="P88" s="202"/>
      <c r="Q88" s="203"/>
      <c r="R88" s="204"/>
      <c r="S88" s="205"/>
      <c r="T88" s="185"/>
      <c r="U88" s="237"/>
      <c r="V88" s="66"/>
      <c r="AB88" s="103"/>
    </row>
    <row r="89" spans="1:28" ht="25.05" customHeight="1" thickBot="1" x14ac:dyDescent="0.25">
      <c r="A89" s="57">
        <v>20.75</v>
      </c>
      <c r="B89" s="57" t="s">
        <v>293</v>
      </c>
      <c r="C89" s="201"/>
      <c r="D89" s="102" t="s">
        <v>34</v>
      </c>
      <c r="E89" s="214"/>
      <c r="F89" s="215"/>
      <c r="G89" s="216"/>
      <c r="H89" s="217"/>
      <c r="I89" s="186"/>
      <c r="J89" s="238"/>
      <c r="K89" s="99"/>
      <c r="L89" s="57">
        <v>20.75</v>
      </c>
      <c r="M89" s="57" t="s">
        <v>303</v>
      </c>
      <c r="N89" s="201"/>
      <c r="O89" s="102" t="s">
        <v>34</v>
      </c>
      <c r="P89" s="214"/>
      <c r="Q89" s="215"/>
      <c r="R89" s="216"/>
      <c r="S89" s="217"/>
      <c r="T89" s="186"/>
      <c r="U89" s="238"/>
      <c r="V89" s="66"/>
      <c r="AB89" s="103"/>
    </row>
    <row r="90" spans="1:28" ht="17.55" customHeight="1" x14ac:dyDescent="0.2">
      <c r="A90" s="57">
        <v>21</v>
      </c>
      <c r="B90" s="57" t="s">
        <v>293</v>
      </c>
      <c r="C90" s="199">
        <v>21</v>
      </c>
      <c r="D90" s="98" t="s">
        <v>292</v>
      </c>
      <c r="E90" s="202"/>
      <c r="F90" s="203"/>
      <c r="G90" s="204"/>
      <c r="H90" s="205"/>
      <c r="I90" s="182"/>
      <c r="J90" s="236"/>
      <c r="K90" s="99"/>
      <c r="L90" s="57">
        <v>21</v>
      </c>
      <c r="M90" s="57" t="s">
        <v>303</v>
      </c>
      <c r="N90" s="199">
        <v>21</v>
      </c>
      <c r="O90" s="98" t="s">
        <v>292</v>
      </c>
      <c r="P90" s="202"/>
      <c r="Q90" s="203"/>
      <c r="R90" s="204"/>
      <c r="S90" s="205"/>
      <c r="T90" s="182"/>
      <c r="U90" s="236"/>
      <c r="V90" s="66"/>
      <c r="AB90" s="103"/>
    </row>
    <row r="91" spans="1:28" ht="25.05" customHeight="1" thickBot="1" x14ac:dyDescent="0.25">
      <c r="A91" s="57">
        <v>21.25</v>
      </c>
      <c r="B91" s="57" t="s">
        <v>293</v>
      </c>
      <c r="C91" s="200"/>
      <c r="D91" s="101" t="s">
        <v>34</v>
      </c>
      <c r="E91" s="206"/>
      <c r="F91" s="207"/>
      <c r="G91" s="208"/>
      <c r="H91" s="209"/>
      <c r="I91" s="183"/>
      <c r="J91" s="237"/>
      <c r="K91" s="99"/>
      <c r="L91" s="57">
        <v>21.25</v>
      </c>
      <c r="M91" s="57" t="s">
        <v>303</v>
      </c>
      <c r="N91" s="200"/>
      <c r="O91" s="101" t="s">
        <v>34</v>
      </c>
      <c r="P91" s="214"/>
      <c r="Q91" s="215"/>
      <c r="R91" s="216"/>
      <c r="S91" s="217"/>
      <c r="T91" s="183"/>
      <c r="U91" s="237"/>
      <c r="V91" s="66"/>
      <c r="AB91" s="103"/>
    </row>
    <row r="92" spans="1:28" ht="17.55" customHeight="1" x14ac:dyDescent="0.2">
      <c r="A92" s="57">
        <v>21.5</v>
      </c>
      <c r="B92" s="57" t="s">
        <v>293</v>
      </c>
      <c r="C92" s="200"/>
      <c r="D92" s="100" t="s">
        <v>292</v>
      </c>
      <c r="E92" s="210"/>
      <c r="F92" s="211"/>
      <c r="G92" s="212"/>
      <c r="H92" s="213"/>
      <c r="I92" s="185"/>
      <c r="J92" s="237"/>
      <c r="K92" s="99"/>
      <c r="L92" s="57">
        <v>21.5</v>
      </c>
      <c r="M92" s="57" t="s">
        <v>303</v>
      </c>
      <c r="N92" s="200"/>
      <c r="O92" s="100" t="s">
        <v>292</v>
      </c>
      <c r="P92" s="202"/>
      <c r="Q92" s="203"/>
      <c r="R92" s="204"/>
      <c r="S92" s="205"/>
      <c r="T92" s="185"/>
      <c r="U92" s="237"/>
      <c r="V92" s="66"/>
      <c r="AB92" s="103"/>
    </row>
    <row r="93" spans="1:28" ht="25.05" customHeight="1" thickBot="1" x14ac:dyDescent="0.25">
      <c r="A93" s="57">
        <v>21.75</v>
      </c>
      <c r="B93" s="57" t="s">
        <v>293</v>
      </c>
      <c r="C93" s="201"/>
      <c r="D93" s="102" t="s">
        <v>34</v>
      </c>
      <c r="E93" s="214"/>
      <c r="F93" s="215"/>
      <c r="G93" s="216"/>
      <c r="H93" s="217"/>
      <c r="I93" s="186"/>
      <c r="J93" s="238"/>
      <c r="K93" s="99"/>
      <c r="L93" s="57">
        <v>21.75</v>
      </c>
      <c r="M93" s="57" t="s">
        <v>303</v>
      </c>
      <c r="N93" s="201"/>
      <c r="O93" s="102" t="s">
        <v>34</v>
      </c>
      <c r="P93" s="214"/>
      <c r="Q93" s="215"/>
      <c r="R93" s="216"/>
      <c r="S93" s="217"/>
      <c r="T93" s="186"/>
      <c r="U93" s="238"/>
      <c r="V93" s="66"/>
      <c r="AB93" s="103"/>
    </row>
    <row r="94" spans="1:28" ht="17.55" customHeight="1" x14ac:dyDescent="0.2">
      <c r="A94" s="57">
        <v>22</v>
      </c>
      <c r="B94" s="57" t="s">
        <v>293</v>
      </c>
      <c r="C94" s="199">
        <v>22</v>
      </c>
      <c r="D94" s="98" t="s">
        <v>292</v>
      </c>
      <c r="E94" s="202"/>
      <c r="F94" s="203"/>
      <c r="G94" s="204"/>
      <c r="H94" s="205"/>
      <c r="I94" s="182"/>
      <c r="J94" s="236"/>
      <c r="K94" s="99"/>
      <c r="L94" s="57">
        <v>22</v>
      </c>
      <c r="M94" s="57" t="s">
        <v>303</v>
      </c>
      <c r="N94" s="199">
        <v>22</v>
      </c>
      <c r="O94" s="98" t="s">
        <v>292</v>
      </c>
      <c r="P94" s="202"/>
      <c r="Q94" s="203"/>
      <c r="R94" s="204"/>
      <c r="S94" s="205"/>
      <c r="T94" s="182"/>
      <c r="U94" s="236"/>
      <c r="V94" s="66"/>
      <c r="AB94" s="103"/>
    </row>
    <row r="95" spans="1:28" ht="25.05" customHeight="1" thickBot="1" x14ac:dyDescent="0.25">
      <c r="A95" s="57">
        <v>22.25</v>
      </c>
      <c r="B95" s="57" t="s">
        <v>293</v>
      </c>
      <c r="C95" s="200"/>
      <c r="D95" s="101" t="s">
        <v>34</v>
      </c>
      <c r="E95" s="206"/>
      <c r="F95" s="207"/>
      <c r="G95" s="208"/>
      <c r="H95" s="209"/>
      <c r="I95" s="183"/>
      <c r="J95" s="237"/>
      <c r="K95" s="99"/>
      <c r="L95" s="57">
        <v>22.25</v>
      </c>
      <c r="M95" s="57" t="s">
        <v>303</v>
      </c>
      <c r="N95" s="200"/>
      <c r="O95" s="101" t="s">
        <v>34</v>
      </c>
      <c r="P95" s="214"/>
      <c r="Q95" s="215"/>
      <c r="R95" s="216"/>
      <c r="S95" s="217"/>
      <c r="T95" s="183"/>
      <c r="U95" s="237"/>
      <c r="V95" s="66"/>
      <c r="AB95" s="103"/>
    </row>
    <row r="96" spans="1:28" ht="17.55" customHeight="1" x14ac:dyDescent="0.2">
      <c r="A96" s="57">
        <v>22.5</v>
      </c>
      <c r="B96" s="57" t="s">
        <v>293</v>
      </c>
      <c r="C96" s="200"/>
      <c r="D96" s="100" t="s">
        <v>292</v>
      </c>
      <c r="E96" s="210"/>
      <c r="F96" s="211"/>
      <c r="G96" s="212"/>
      <c r="H96" s="213"/>
      <c r="I96" s="185"/>
      <c r="J96" s="237"/>
      <c r="K96" s="99"/>
      <c r="L96" s="57">
        <v>22.5</v>
      </c>
      <c r="M96" s="57" t="s">
        <v>303</v>
      </c>
      <c r="N96" s="200"/>
      <c r="O96" s="100" t="s">
        <v>292</v>
      </c>
      <c r="P96" s="202"/>
      <c r="Q96" s="203"/>
      <c r="R96" s="204"/>
      <c r="S96" s="205"/>
      <c r="T96" s="185"/>
      <c r="U96" s="237"/>
      <c r="V96" s="66"/>
      <c r="AB96" s="103"/>
    </row>
    <row r="97" spans="1:28" ht="25.05" customHeight="1" thickBot="1" x14ac:dyDescent="0.25">
      <c r="A97" s="57">
        <v>22.75</v>
      </c>
      <c r="B97" s="57" t="s">
        <v>293</v>
      </c>
      <c r="C97" s="201"/>
      <c r="D97" s="102" t="s">
        <v>34</v>
      </c>
      <c r="E97" s="214"/>
      <c r="F97" s="215"/>
      <c r="G97" s="216"/>
      <c r="H97" s="217"/>
      <c r="I97" s="186"/>
      <c r="J97" s="238"/>
      <c r="K97" s="99"/>
      <c r="L97" s="57">
        <v>22.75</v>
      </c>
      <c r="M97" s="57" t="s">
        <v>303</v>
      </c>
      <c r="N97" s="201"/>
      <c r="O97" s="102" t="s">
        <v>34</v>
      </c>
      <c r="P97" s="214"/>
      <c r="Q97" s="215"/>
      <c r="R97" s="216"/>
      <c r="S97" s="217"/>
      <c r="T97" s="186"/>
      <c r="U97" s="238"/>
      <c r="V97" s="66"/>
      <c r="AB97" s="103"/>
    </row>
    <row r="98" spans="1:28" ht="17.55" customHeight="1" x14ac:dyDescent="0.2">
      <c r="A98" s="57">
        <v>23</v>
      </c>
      <c r="B98" s="57" t="s">
        <v>293</v>
      </c>
      <c r="C98" s="199">
        <v>23</v>
      </c>
      <c r="D98" s="98" t="s">
        <v>292</v>
      </c>
      <c r="E98" s="202"/>
      <c r="F98" s="203"/>
      <c r="G98" s="204"/>
      <c r="H98" s="205"/>
      <c r="I98" s="182"/>
      <c r="J98" s="236"/>
      <c r="K98" s="99"/>
      <c r="L98" s="57">
        <v>23</v>
      </c>
      <c r="M98" s="57" t="s">
        <v>303</v>
      </c>
      <c r="N98" s="199">
        <v>23</v>
      </c>
      <c r="O98" s="98" t="s">
        <v>292</v>
      </c>
      <c r="P98" s="202"/>
      <c r="Q98" s="203"/>
      <c r="R98" s="204"/>
      <c r="S98" s="205"/>
      <c r="T98" s="182"/>
      <c r="U98" s="236"/>
      <c r="V98" s="66"/>
      <c r="AB98" s="103"/>
    </row>
    <row r="99" spans="1:28" ht="25.05" customHeight="1" thickBot="1" x14ac:dyDescent="0.25">
      <c r="A99" s="57">
        <v>23.25</v>
      </c>
      <c r="B99" s="57" t="s">
        <v>293</v>
      </c>
      <c r="C99" s="200"/>
      <c r="D99" s="101" t="s">
        <v>34</v>
      </c>
      <c r="E99" s="206"/>
      <c r="F99" s="207"/>
      <c r="G99" s="208"/>
      <c r="H99" s="209"/>
      <c r="I99" s="183"/>
      <c r="J99" s="237"/>
      <c r="K99" s="99"/>
      <c r="L99" s="57">
        <v>23.25</v>
      </c>
      <c r="M99" s="57" t="s">
        <v>303</v>
      </c>
      <c r="N99" s="200"/>
      <c r="O99" s="101" t="s">
        <v>34</v>
      </c>
      <c r="P99" s="214"/>
      <c r="Q99" s="215"/>
      <c r="R99" s="216"/>
      <c r="S99" s="217"/>
      <c r="T99" s="183"/>
      <c r="U99" s="237"/>
      <c r="V99" s="66"/>
      <c r="AB99" s="103"/>
    </row>
    <row r="100" spans="1:28" ht="17.55" customHeight="1" x14ac:dyDescent="0.2">
      <c r="A100" s="57">
        <v>23.5</v>
      </c>
      <c r="B100" s="57" t="s">
        <v>293</v>
      </c>
      <c r="C100" s="200"/>
      <c r="D100" s="100" t="s">
        <v>292</v>
      </c>
      <c r="E100" s="210"/>
      <c r="F100" s="211"/>
      <c r="G100" s="212"/>
      <c r="H100" s="213"/>
      <c r="I100" s="185"/>
      <c r="J100" s="237"/>
      <c r="K100" s="99"/>
      <c r="L100" s="57">
        <v>23.5</v>
      </c>
      <c r="M100" s="57" t="s">
        <v>303</v>
      </c>
      <c r="N100" s="200"/>
      <c r="O100" s="100" t="s">
        <v>292</v>
      </c>
      <c r="P100" s="202"/>
      <c r="Q100" s="203"/>
      <c r="R100" s="204"/>
      <c r="S100" s="205"/>
      <c r="T100" s="185"/>
      <c r="U100" s="237"/>
      <c r="V100" s="66"/>
      <c r="AB100" s="103"/>
    </row>
    <row r="101" spans="1:28" ht="25.05" customHeight="1" thickBot="1" x14ac:dyDescent="0.25">
      <c r="A101" s="57">
        <v>23.75</v>
      </c>
      <c r="B101" s="57" t="s">
        <v>293</v>
      </c>
      <c r="C101" s="201"/>
      <c r="D101" s="102" t="s">
        <v>34</v>
      </c>
      <c r="E101" s="214"/>
      <c r="F101" s="215"/>
      <c r="G101" s="216"/>
      <c r="H101" s="217"/>
      <c r="I101" s="186"/>
      <c r="J101" s="238"/>
      <c r="K101" s="99"/>
      <c r="L101" s="57">
        <v>23.75</v>
      </c>
      <c r="M101" s="57" t="s">
        <v>303</v>
      </c>
      <c r="N101" s="201"/>
      <c r="O101" s="102" t="s">
        <v>34</v>
      </c>
      <c r="P101" s="214"/>
      <c r="Q101" s="215"/>
      <c r="R101" s="216"/>
      <c r="S101" s="217"/>
      <c r="T101" s="186"/>
      <c r="U101" s="238"/>
      <c r="V101" s="66"/>
      <c r="AB101" s="103"/>
    </row>
    <row r="102" spans="1:28" ht="17.55" customHeight="1" x14ac:dyDescent="0.2">
      <c r="A102" s="57">
        <v>24</v>
      </c>
      <c r="B102" s="57" t="s">
        <v>293</v>
      </c>
      <c r="C102" s="199">
        <v>24</v>
      </c>
      <c r="D102" s="98" t="s">
        <v>292</v>
      </c>
      <c r="E102" s="202"/>
      <c r="F102" s="203"/>
      <c r="G102" s="204"/>
      <c r="H102" s="205"/>
      <c r="I102" s="182"/>
      <c r="J102" s="236"/>
      <c r="K102" s="99"/>
      <c r="L102" s="57">
        <v>24</v>
      </c>
      <c r="M102" s="57" t="s">
        <v>303</v>
      </c>
      <c r="N102" s="199">
        <v>24</v>
      </c>
      <c r="O102" s="98" t="s">
        <v>292</v>
      </c>
      <c r="P102" s="202"/>
      <c r="Q102" s="203"/>
      <c r="R102" s="204"/>
      <c r="S102" s="205"/>
      <c r="T102" s="182"/>
      <c r="U102" s="236"/>
      <c r="V102" s="66"/>
      <c r="AB102" s="103"/>
    </row>
    <row r="103" spans="1:28" ht="25.05" customHeight="1" thickBot="1" x14ac:dyDescent="0.25">
      <c r="A103" s="57">
        <v>24.25</v>
      </c>
      <c r="B103" s="57" t="s">
        <v>293</v>
      </c>
      <c r="C103" s="200"/>
      <c r="D103" s="101" t="s">
        <v>34</v>
      </c>
      <c r="E103" s="206"/>
      <c r="F103" s="207"/>
      <c r="G103" s="208"/>
      <c r="H103" s="209"/>
      <c r="I103" s="183"/>
      <c r="J103" s="237"/>
      <c r="K103" s="99"/>
      <c r="L103" s="57">
        <v>24.25</v>
      </c>
      <c r="M103" s="57" t="s">
        <v>303</v>
      </c>
      <c r="N103" s="200"/>
      <c r="O103" s="101" t="s">
        <v>34</v>
      </c>
      <c r="P103" s="214"/>
      <c r="Q103" s="215"/>
      <c r="R103" s="216"/>
      <c r="S103" s="217"/>
      <c r="T103" s="183"/>
      <c r="U103" s="237"/>
      <c r="V103" s="66"/>
      <c r="AB103" s="61"/>
    </row>
    <row r="104" spans="1:28" ht="17.55" customHeight="1" x14ac:dyDescent="0.2">
      <c r="A104" s="57">
        <v>24.5</v>
      </c>
      <c r="B104" s="57" t="s">
        <v>293</v>
      </c>
      <c r="C104" s="200"/>
      <c r="D104" s="100" t="s">
        <v>292</v>
      </c>
      <c r="E104" s="210"/>
      <c r="F104" s="211"/>
      <c r="G104" s="212"/>
      <c r="H104" s="213"/>
      <c r="I104" s="185"/>
      <c r="J104" s="237"/>
      <c r="K104" s="99"/>
      <c r="L104" s="57">
        <v>24.5</v>
      </c>
      <c r="M104" s="57" t="s">
        <v>303</v>
      </c>
      <c r="N104" s="200"/>
      <c r="O104" s="100" t="s">
        <v>292</v>
      </c>
      <c r="P104" s="202"/>
      <c r="Q104" s="203"/>
      <c r="R104" s="204"/>
      <c r="S104" s="205"/>
      <c r="T104" s="185"/>
      <c r="U104" s="237"/>
      <c r="V104" s="66"/>
      <c r="AB104" s="61"/>
    </row>
    <row r="105" spans="1:28" ht="25.05" customHeight="1" thickBot="1" x14ac:dyDescent="0.25">
      <c r="A105" s="57">
        <v>24.75</v>
      </c>
      <c r="B105" s="57" t="s">
        <v>293</v>
      </c>
      <c r="C105" s="201"/>
      <c r="D105" s="102" t="s">
        <v>34</v>
      </c>
      <c r="E105" s="214"/>
      <c r="F105" s="215"/>
      <c r="G105" s="216"/>
      <c r="H105" s="217"/>
      <c r="I105" s="186"/>
      <c r="J105" s="238"/>
      <c r="K105" s="99"/>
      <c r="L105" s="57">
        <v>24.75</v>
      </c>
      <c r="M105" s="57" t="s">
        <v>303</v>
      </c>
      <c r="N105" s="201"/>
      <c r="O105" s="102" t="s">
        <v>34</v>
      </c>
      <c r="P105" s="214"/>
      <c r="Q105" s="215"/>
      <c r="R105" s="216"/>
      <c r="S105" s="217"/>
      <c r="T105" s="186"/>
      <c r="U105" s="238"/>
      <c r="V105" s="66"/>
      <c r="AB105" s="61"/>
    </row>
    <row r="106" spans="1:28" ht="17.55" customHeight="1" x14ac:dyDescent="0.2">
      <c r="A106" s="57">
        <v>25</v>
      </c>
      <c r="B106" s="57" t="s">
        <v>293</v>
      </c>
      <c r="C106" s="199">
        <v>25</v>
      </c>
      <c r="D106" s="98" t="s">
        <v>292</v>
      </c>
      <c r="E106" s="202"/>
      <c r="F106" s="203"/>
      <c r="G106" s="204"/>
      <c r="H106" s="205"/>
      <c r="I106" s="182"/>
      <c r="J106" s="236"/>
      <c r="K106" s="99"/>
      <c r="L106" s="57">
        <v>25</v>
      </c>
      <c r="M106" s="57" t="s">
        <v>303</v>
      </c>
      <c r="N106" s="199">
        <v>25</v>
      </c>
      <c r="O106" s="98" t="s">
        <v>292</v>
      </c>
      <c r="P106" s="202"/>
      <c r="Q106" s="203"/>
      <c r="R106" s="204"/>
      <c r="S106" s="205"/>
      <c r="T106" s="182"/>
      <c r="U106" s="236"/>
      <c r="V106" s="66"/>
      <c r="AB106" s="61"/>
    </row>
    <row r="107" spans="1:28" ht="25.05" customHeight="1" thickBot="1" x14ac:dyDescent="0.25">
      <c r="A107" s="57">
        <v>25.25</v>
      </c>
      <c r="B107" s="57" t="s">
        <v>293</v>
      </c>
      <c r="C107" s="200"/>
      <c r="D107" s="101" t="s">
        <v>34</v>
      </c>
      <c r="E107" s="206"/>
      <c r="F107" s="207"/>
      <c r="G107" s="208"/>
      <c r="H107" s="209"/>
      <c r="I107" s="183"/>
      <c r="J107" s="237"/>
      <c r="K107" s="99"/>
      <c r="L107" s="57">
        <v>25.25</v>
      </c>
      <c r="M107" s="57" t="s">
        <v>303</v>
      </c>
      <c r="N107" s="200"/>
      <c r="O107" s="101" t="s">
        <v>34</v>
      </c>
      <c r="P107" s="214"/>
      <c r="Q107" s="215"/>
      <c r="R107" s="216"/>
      <c r="S107" s="217"/>
      <c r="T107" s="183"/>
      <c r="U107" s="237"/>
      <c r="V107" s="66"/>
      <c r="AB107" s="103"/>
    </row>
    <row r="108" spans="1:28" ht="17.55" customHeight="1" x14ac:dyDescent="0.2">
      <c r="A108" s="57">
        <v>25.5</v>
      </c>
      <c r="B108" s="57" t="s">
        <v>293</v>
      </c>
      <c r="C108" s="200"/>
      <c r="D108" s="100" t="s">
        <v>292</v>
      </c>
      <c r="E108" s="210"/>
      <c r="F108" s="211"/>
      <c r="G108" s="212"/>
      <c r="H108" s="213"/>
      <c r="I108" s="185"/>
      <c r="J108" s="237"/>
      <c r="K108" s="99"/>
      <c r="L108" s="57">
        <v>25.5</v>
      </c>
      <c r="M108" s="57" t="s">
        <v>303</v>
      </c>
      <c r="N108" s="200"/>
      <c r="O108" s="100" t="s">
        <v>292</v>
      </c>
      <c r="P108" s="202"/>
      <c r="Q108" s="203"/>
      <c r="R108" s="204"/>
      <c r="S108" s="205"/>
      <c r="T108" s="185"/>
      <c r="U108" s="237"/>
      <c r="V108" s="66"/>
      <c r="AB108" s="103"/>
    </row>
    <row r="109" spans="1:28" ht="25.05" customHeight="1" thickBot="1" x14ac:dyDescent="0.25">
      <c r="A109" s="57">
        <v>25.75</v>
      </c>
      <c r="B109" s="57" t="s">
        <v>293</v>
      </c>
      <c r="C109" s="201"/>
      <c r="D109" s="102" t="s">
        <v>34</v>
      </c>
      <c r="E109" s="214"/>
      <c r="F109" s="215"/>
      <c r="G109" s="216"/>
      <c r="H109" s="217"/>
      <c r="I109" s="186"/>
      <c r="J109" s="238"/>
      <c r="K109" s="99"/>
      <c r="L109" s="57">
        <v>25.75</v>
      </c>
      <c r="M109" s="57" t="s">
        <v>303</v>
      </c>
      <c r="N109" s="201"/>
      <c r="O109" s="102" t="s">
        <v>34</v>
      </c>
      <c r="P109" s="214"/>
      <c r="Q109" s="215"/>
      <c r="R109" s="216"/>
      <c r="S109" s="217"/>
      <c r="T109" s="186"/>
      <c r="U109" s="238"/>
      <c r="V109" s="66"/>
      <c r="AB109" s="103"/>
    </row>
    <row r="110" spans="1:28" ht="17.55" customHeight="1" x14ac:dyDescent="0.2">
      <c r="A110" s="57">
        <v>26</v>
      </c>
      <c r="B110" s="57" t="s">
        <v>293</v>
      </c>
      <c r="C110" s="199">
        <v>26</v>
      </c>
      <c r="D110" s="98" t="s">
        <v>292</v>
      </c>
      <c r="E110" s="202"/>
      <c r="F110" s="203"/>
      <c r="G110" s="204"/>
      <c r="H110" s="205"/>
      <c r="I110" s="182"/>
      <c r="J110" s="236"/>
      <c r="K110" s="99"/>
      <c r="L110" s="57">
        <v>26</v>
      </c>
      <c r="M110" s="57" t="s">
        <v>303</v>
      </c>
      <c r="N110" s="199">
        <v>26</v>
      </c>
      <c r="O110" s="98" t="s">
        <v>292</v>
      </c>
      <c r="P110" s="202"/>
      <c r="Q110" s="203"/>
      <c r="R110" s="204"/>
      <c r="S110" s="205"/>
      <c r="T110" s="182"/>
      <c r="U110" s="236"/>
      <c r="V110" s="66"/>
      <c r="AB110" s="103"/>
    </row>
    <row r="111" spans="1:28" ht="25.05" customHeight="1" thickBot="1" x14ac:dyDescent="0.25">
      <c r="A111" s="57">
        <v>26.25</v>
      </c>
      <c r="B111" s="57" t="s">
        <v>293</v>
      </c>
      <c r="C111" s="200"/>
      <c r="D111" s="101" t="s">
        <v>34</v>
      </c>
      <c r="E111" s="206"/>
      <c r="F111" s="207"/>
      <c r="G111" s="208"/>
      <c r="H111" s="209"/>
      <c r="I111" s="183"/>
      <c r="J111" s="237"/>
      <c r="K111" s="99"/>
      <c r="L111" s="57">
        <v>26.25</v>
      </c>
      <c r="M111" s="57" t="s">
        <v>303</v>
      </c>
      <c r="N111" s="200"/>
      <c r="O111" s="101" t="s">
        <v>34</v>
      </c>
      <c r="P111" s="214"/>
      <c r="Q111" s="215"/>
      <c r="R111" s="216"/>
      <c r="S111" s="217"/>
      <c r="T111" s="183"/>
      <c r="U111" s="237"/>
      <c r="V111" s="66"/>
      <c r="AB111" s="103"/>
    </row>
    <row r="112" spans="1:28" ht="17.55" customHeight="1" x14ac:dyDescent="0.2">
      <c r="A112" s="57">
        <v>26.5</v>
      </c>
      <c r="B112" s="57" t="s">
        <v>293</v>
      </c>
      <c r="C112" s="200"/>
      <c r="D112" s="100" t="s">
        <v>292</v>
      </c>
      <c r="E112" s="210"/>
      <c r="F112" s="211"/>
      <c r="G112" s="212"/>
      <c r="H112" s="213"/>
      <c r="I112" s="185"/>
      <c r="J112" s="237"/>
      <c r="K112" s="99"/>
      <c r="L112" s="57">
        <v>26.5</v>
      </c>
      <c r="M112" s="57" t="s">
        <v>303</v>
      </c>
      <c r="N112" s="200"/>
      <c r="O112" s="100" t="s">
        <v>292</v>
      </c>
      <c r="P112" s="202"/>
      <c r="Q112" s="203"/>
      <c r="R112" s="204"/>
      <c r="S112" s="205"/>
      <c r="T112" s="185"/>
      <c r="U112" s="237"/>
      <c r="V112" s="66"/>
      <c r="AB112" s="103"/>
    </row>
    <row r="113" spans="1:28" ht="25.05" customHeight="1" thickBot="1" x14ac:dyDescent="0.25">
      <c r="A113" s="57">
        <v>26.75</v>
      </c>
      <c r="B113" s="57" t="s">
        <v>293</v>
      </c>
      <c r="C113" s="201"/>
      <c r="D113" s="102" t="s">
        <v>34</v>
      </c>
      <c r="E113" s="214"/>
      <c r="F113" s="215"/>
      <c r="G113" s="216"/>
      <c r="H113" s="217"/>
      <c r="I113" s="186"/>
      <c r="J113" s="238"/>
      <c r="K113" s="99"/>
      <c r="L113" s="57">
        <v>26.75</v>
      </c>
      <c r="M113" s="57" t="s">
        <v>303</v>
      </c>
      <c r="N113" s="201"/>
      <c r="O113" s="102" t="s">
        <v>34</v>
      </c>
      <c r="P113" s="214"/>
      <c r="Q113" s="215"/>
      <c r="R113" s="216"/>
      <c r="S113" s="217"/>
      <c r="T113" s="186"/>
      <c r="U113" s="238"/>
      <c r="V113" s="66"/>
      <c r="AB113" s="103"/>
    </row>
    <row r="114" spans="1:28" ht="17.55" customHeight="1" x14ac:dyDescent="0.2">
      <c r="A114" s="57">
        <v>27</v>
      </c>
      <c r="B114" s="57" t="s">
        <v>293</v>
      </c>
      <c r="C114" s="199">
        <v>27</v>
      </c>
      <c r="D114" s="98" t="s">
        <v>292</v>
      </c>
      <c r="E114" s="202"/>
      <c r="F114" s="203"/>
      <c r="G114" s="204"/>
      <c r="H114" s="205"/>
      <c r="I114" s="182"/>
      <c r="J114" s="236"/>
      <c r="K114" s="99"/>
      <c r="L114" s="57">
        <v>27</v>
      </c>
      <c r="M114" s="57" t="s">
        <v>303</v>
      </c>
      <c r="N114" s="199">
        <v>27</v>
      </c>
      <c r="O114" s="98" t="s">
        <v>292</v>
      </c>
      <c r="P114" s="202"/>
      <c r="Q114" s="203"/>
      <c r="R114" s="204"/>
      <c r="S114" s="205"/>
      <c r="T114" s="182"/>
      <c r="U114" s="236"/>
      <c r="V114" s="66"/>
      <c r="AB114" s="103"/>
    </row>
    <row r="115" spans="1:28" ht="25.05" customHeight="1" thickBot="1" x14ac:dyDescent="0.25">
      <c r="A115" s="57">
        <v>27.25</v>
      </c>
      <c r="B115" s="57" t="s">
        <v>293</v>
      </c>
      <c r="C115" s="200"/>
      <c r="D115" s="101" t="s">
        <v>34</v>
      </c>
      <c r="E115" s="206"/>
      <c r="F115" s="207"/>
      <c r="G115" s="208"/>
      <c r="H115" s="209"/>
      <c r="I115" s="183"/>
      <c r="J115" s="237"/>
      <c r="K115" s="99"/>
      <c r="L115" s="57">
        <v>27.25</v>
      </c>
      <c r="M115" s="57" t="s">
        <v>303</v>
      </c>
      <c r="N115" s="200"/>
      <c r="O115" s="101" t="s">
        <v>34</v>
      </c>
      <c r="P115" s="214"/>
      <c r="Q115" s="215"/>
      <c r="R115" s="216"/>
      <c r="S115" s="217"/>
      <c r="T115" s="183"/>
      <c r="U115" s="237"/>
      <c r="V115" s="66"/>
      <c r="AB115" s="103"/>
    </row>
    <row r="116" spans="1:28" ht="17.55" customHeight="1" x14ac:dyDescent="0.2">
      <c r="A116" s="57">
        <v>27.5</v>
      </c>
      <c r="B116" s="57" t="s">
        <v>293</v>
      </c>
      <c r="C116" s="200"/>
      <c r="D116" s="100" t="s">
        <v>292</v>
      </c>
      <c r="E116" s="210"/>
      <c r="F116" s="211"/>
      <c r="G116" s="212"/>
      <c r="H116" s="213"/>
      <c r="I116" s="185"/>
      <c r="J116" s="237"/>
      <c r="K116" s="99"/>
      <c r="L116" s="57">
        <v>27.5</v>
      </c>
      <c r="M116" s="57" t="s">
        <v>303</v>
      </c>
      <c r="N116" s="200"/>
      <c r="O116" s="100" t="s">
        <v>292</v>
      </c>
      <c r="P116" s="202"/>
      <c r="Q116" s="203"/>
      <c r="R116" s="204"/>
      <c r="S116" s="205"/>
      <c r="T116" s="185"/>
      <c r="U116" s="237"/>
      <c r="V116" s="66"/>
      <c r="AB116" s="103"/>
    </row>
    <row r="117" spans="1:28" ht="25.05" customHeight="1" thickBot="1" x14ac:dyDescent="0.25">
      <c r="A117" s="57">
        <v>27.75</v>
      </c>
      <c r="B117" s="57" t="s">
        <v>293</v>
      </c>
      <c r="C117" s="201"/>
      <c r="D117" s="102" t="s">
        <v>34</v>
      </c>
      <c r="E117" s="214"/>
      <c r="F117" s="215"/>
      <c r="G117" s="216"/>
      <c r="H117" s="217"/>
      <c r="I117" s="186"/>
      <c r="J117" s="238"/>
      <c r="K117" s="99"/>
      <c r="L117" s="57">
        <v>27.75</v>
      </c>
      <c r="M117" s="57" t="s">
        <v>303</v>
      </c>
      <c r="N117" s="201"/>
      <c r="O117" s="102" t="s">
        <v>34</v>
      </c>
      <c r="P117" s="214"/>
      <c r="Q117" s="215"/>
      <c r="R117" s="216"/>
      <c r="S117" s="217"/>
      <c r="T117" s="186"/>
      <c r="U117" s="238"/>
      <c r="V117" s="66"/>
      <c r="AB117" s="103"/>
    </row>
    <row r="118" spans="1:28" ht="17.55" customHeight="1" x14ac:dyDescent="0.2">
      <c r="A118" s="57">
        <v>28</v>
      </c>
      <c r="B118" s="57" t="s">
        <v>293</v>
      </c>
      <c r="C118" s="199">
        <v>28</v>
      </c>
      <c r="D118" s="98" t="s">
        <v>292</v>
      </c>
      <c r="E118" s="202"/>
      <c r="F118" s="203"/>
      <c r="G118" s="204"/>
      <c r="H118" s="205"/>
      <c r="I118" s="182"/>
      <c r="J118" s="236"/>
      <c r="K118" s="99"/>
      <c r="L118" s="57">
        <v>28</v>
      </c>
      <c r="M118" s="57" t="s">
        <v>303</v>
      </c>
      <c r="N118" s="199">
        <v>28</v>
      </c>
      <c r="O118" s="98" t="s">
        <v>292</v>
      </c>
      <c r="P118" s="202"/>
      <c r="Q118" s="203"/>
      <c r="R118" s="204"/>
      <c r="S118" s="205"/>
      <c r="T118" s="182"/>
      <c r="U118" s="236"/>
      <c r="V118" s="66"/>
      <c r="AB118" s="103"/>
    </row>
    <row r="119" spans="1:28" ht="25.05" customHeight="1" thickBot="1" x14ac:dyDescent="0.25">
      <c r="A119" s="57">
        <v>28.25</v>
      </c>
      <c r="B119" s="57" t="s">
        <v>293</v>
      </c>
      <c r="C119" s="200"/>
      <c r="D119" s="101" t="s">
        <v>34</v>
      </c>
      <c r="E119" s="206"/>
      <c r="F119" s="207"/>
      <c r="G119" s="208"/>
      <c r="H119" s="209"/>
      <c r="I119" s="183"/>
      <c r="J119" s="237"/>
      <c r="K119" s="99"/>
      <c r="L119" s="57">
        <v>28.25</v>
      </c>
      <c r="M119" s="57" t="s">
        <v>303</v>
      </c>
      <c r="N119" s="200"/>
      <c r="O119" s="101" t="s">
        <v>34</v>
      </c>
      <c r="P119" s="214"/>
      <c r="Q119" s="215"/>
      <c r="R119" s="216"/>
      <c r="S119" s="217"/>
      <c r="T119" s="183"/>
      <c r="U119" s="237"/>
      <c r="V119" s="66"/>
      <c r="AB119" s="103"/>
    </row>
    <row r="120" spans="1:28" ht="17.55" customHeight="1" x14ac:dyDescent="0.2">
      <c r="A120" s="57">
        <v>28.5</v>
      </c>
      <c r="B120" s="57" t="s">
        <v>293</v>
      </c>
      <c r="C120" s="200"/>
      <c r="D120" s="100" t="s">
        <v>292</v>
      </c>
      <c r="E120" s="210"/>
      <c r="F120" s="211"/>
      <c r="G120" s="212"/>
      <c r="H120" s="213"/>
      <c r="I120" s="185"/>
      <c r="J120" s="237"/>
      <c r="K120" s="99"/>
      <c r="L120" s="57">
        <v>28.5</v>
      </c>
      <c r="M120" s="57" t="s">
        <v>303</v>
      </c>
      <c r="N120" s="200"/>
      <c r="O120" s="100" t="s">
        <v>292</v>
      </c>
      <c r="P120" s="202"/>
      <c r="Q120" s="203"/>
      <c r="R120" s="204"/>
      <c r="S120" s="205"/>
      <c r="T120" s="185"/>
      <c r="U120" s="237"/>
      <c r="V120" s="66"/>
      <c r="AB120" s="103"/>
    </row>
    <row r="121" spans="1:28" ht="25.05" customHeight="1" thickBot="1" x14ac:dyDescent="0.25">
      <c r="A121" s="57">
        <v>28.75</v>
      </c>
      <c r="B121" s="57" t="s">
        <v>293</v>
      </c>
      <c r="C121" s="201"/>
      <c r="D121" s="102" t="s">
        <v>34</v>
      </c>
      <c r="E121" s="214"/>
      <c r="F121" s="215"/>
      <c r="G121" s="216"/>
      <c r="H121" s="217"/>
      <c r="I121" s="186"/>
      <c r="J121" s="238"/>
      <c r="K121" s="99"/>
      <c r="L121" s="57">
        <v>28.75</v>
      </c>
      <c r="M121" s="57" t="s">
        <v>303</v>
      </c>
      <c r="N121" s="201"/>
      <c r="O121" s="102" t="s">
        <v>34</v>
      </c>
      <c r="P121" s="214"/>
      <c r="Q121" s="215"/>
      <c r="R121" s="216"/>
      <c r="S121" s="217"/>
      <c r="T121" s="186"/>
      <c r="U121" s="238"/>
      <c r="V121" s="66"/>
      <c r="AB121" s="103"/>
    </row>
    <row r="122" spans="1:28" ht="17.55" customHeight="1" x14ac:dyDescent="0.2">
      <c r="A122" s="57">
        <v>29</v>
      </c>
      <c r="B122" s="57" t="s">
        <v>293</v>
      </c>
      <c r="C122" s="199">
        <v>29</v>
      </c>
      <c r="D122" s="98" t="s">
        <v>292</v>
      </c>
      <c r="E122" s="202"/>
      <c r="F122" s="203"/>
      <c r="G122" s="204"/>
      <c r="H122" s="205"/>
      <c r="I122" s="182"/>
      <c r="J122" s="236"/>
      <c r="K122" s="99"/>
      <c r="L122" s="57">
        <v>29</v>
      </c>
      <c r="M122" s="57" t="s">
        <v>303</v>
      </c>
      <c r="N122" s="199">
        <v>29</v>
      </c>
      <c r="O122" s="98" t="s">
        <v>292</v>
      </c>
      <c r="P122" s="202"/>
      <c r="Q122" s="203"/>
      <c r="R122" s="204"/>
      <c r="S122" s="205"/>
      <c r="T122" s="182"/>
      <c r="U122" s="236"/>
      <c r="V122" s="66"/>
      <c r="AB122" s="103"/>
    </row>
    <row r="123" spans="1:28" ht="25.05" customHeight="1" thickBot="1" x14ac:dyDescent="0.25">
      <c r="A123" s="57">
        <v>29.25</v>
      </c>
      <c r="B123" s="57" t="s">
        <v>293</v>
      </c>
      <c r="C123" s="200"/>
      <c r="D123" s="101" t="s">
        <v>34</v>
      </c>
      <c r="E123" s="206"/>
      <c r="F123" s="207"/>
      <c r="G123" s="208"/>
      <c r="H123" s="209"/>
      <c r="I123" s="183"/>
      <c r="J123" s="237"/>
      <c r="K123" s="99"/>
      <c r="L123" s="57">
        <v>29.25</v>
      </c>
      <c r="M123" s="57" t="s">
        <v>303</v>
      </c>
      <c r="N123" s="200"/>
      <c r="O123" s="101" t="s">
        <v>34</v>
      </c>
      <c r="P123" s="214"/>
      <c r="Q123" s="215"/>
      <c r="R123" s="216"/>
      <c r="S123" s="217"/>
      <c r="T123" s="183"/>
      <c r="U123" s="237"/>
      <c r="V123" s="66"/>
      <c r="AB123" s="103"/>
    </row>
    <row r="124" spans="1:28" ht="17.55" customHeight="1" x14ac:dyDescent="0.2">
      <c r="A124" s="57">
        <v>29.5</v>
      </c>
      <c r="B124" s="57" t="s">
        <v>293</v>
      </c>
      <c r="C124" s="200"/>
      <c r="D124" s="100" t="s">
        <v>292</v>
      </c>
      <c r="E124" s="210"/>
      <c r="F124" s="211"/>
      <c r="G124" s="212"/>
      <c r="H124" s="213"/>
      <c r="I124" s="185"/>
      <c r="J124" s="237"/>
      <c r="K124" s="99"/>
      <c r="L124" s="57">
        <v>29.5</v>
      </c>
      <c r="M124" s="57" t="s">
        <v>303</v>
      </c>
      <c r="N124" s="200"/>
      <c r="O124" s="100" t="s">
        <v>292</v>
      </c>
      <c r="P124" s="202"/>
      <c r="Q124" s="203"/>
      <c r="R124" s="204"/>
      <c r="S124" s="205"/>
      <c r="T124" s="185"/>
      <c r="U124" s="237"/>
      <c r="V124" s="66"/>
      <c r="AB124" s="103"/>
    </row>
    <row r="125" spans="1:28" ht="25.05" customHeight="1" thickBot="1" x14ac:dyDescent="0.25">
      <c r="A125" s="57">
        <v>29.75</v>
      </c>
      <c r="B125" s="57" t="s">
        <v>293</v>
      </c>
      <c r="C125" s="201"/>
      <c r="D125" s="102" t="s">
        <v>34</v>
      </c>
      <c r="E125" s="214"/>
      <c r="F125" s="215"/>
      <c r="G125" s="216"/>
      <c r="H125" s="217"/>
      <c r="I125" s="186"/>
      <c r="J125" s="238"/>
      <c r="K125" s="99"/>
      <c r="L125" s="57">
        <v>29.75</v>
      </c>
      <c r="M125" s="57" t="s">
        <v>303</v>
      </c>
      <c r="N125" s="201"/>
      <c r="O125" s="102" t="s">
        <v>34</v>
      </c>
      <c r="P125" s="214"/>
      <c r="Q125" s="215"/>
      <c r="R125" s="216"/>
      <c r="S125" s="217"/>
      <c r="T125" s="186"/>
      <c r="U125" s="238"/>
      <c r="V125" s="66"/>
      <c r="AB125" s="103"/>
    </row>
    <row r="126" spans="1:28" ht="17.55" customHeight="1" x14ac:dyDescent="0.2">
      <c r="A126" s="57">
        <v>30</v>
      </c>
      <c r="B126" s="57" t="s">
        <v>293</v>
      </c>
      <c r="C126" s="199">
        <v>30</v>
      </c>
      <c r="D126" s="98" t="s">
        <v>292</v>
      </c>
      <c r="E126" s="202"/>
      <c r="F126" s="203"/>
      <c r="G126" s="204"/>
      <c r="H126" s="205"/>
      <c r="I126" s="182"/>
      <c r="J126" s="236"/>
      <c r="K126" s="99"/>
      <c r="L126" s="57">
        <v>30</v>
      </c>
      <c r="M126" s="57" t="s">
        <v>303</v>
      </c>
      <c r="N126" s="199">
        <v>30</v>
      </c>
      <c r="O126" s="98" t="s">
        <v>292</v>
      </c>
      <c r="P126" s="202"/>
      <c r="Q126" s="203"/>
      <c r="R126" s="204"/>
      <c r="S126" s="205"/>
      <c r="T126" s="182"/>
      <c r="U126" s="236"/>
      <c r="V126" s="66"/>
      <c r="AB126" s="103"/>
    </row>
    <row r="127" spans="1:28" ht="25.05" customHeight="1" thickBot="1" x14ac:dyDescent="0.25">
      <c r="A127" s="57">
        <v>30.25</v>
      </c>
      <c r="B127" s="57" t="s">
        <v>293</v>
      </c>
      <c r="C127" s="200"/>
      <c r="D127" s="101" t="s">
        <v>34</v>
      </c>
      <c r="E127" s="206"/>
      <c r="F127" s="207"/>
      <c r="G127" s="208"/>
      <c r="H127" s="209"/>
      <c r="I127" s="183"/>
      <c r="J127" s="237"/>
      <c r="K127" s="99"/>
      <c r="L127" s="57">
        <v>30.25</v>
      </c>
      <c r="M127" s="57" t="s">
        <v>303</v>
      </c>
      <c r="N127" s="200"/>
      <c r="O127" s="101" t="s">
        <v>34</v>
      </c>
      <c r="P127" s="214"/>
      <c r="Q127" s="215"/>
      <c r="R127" s="216"/>
      <c r="S127" s="217"/>
      <c r="T127" s="183"/>
      <c r="U127" s="237"/>
      <c r="V127" s="66"/>
      <c r="AB127" s="61"/>
    </row>
    <row r="128" spans="1:28" ht="17.55" customHeight="1" x14ac:dyDescent="0.2">
      <c r="A128" s="57">
        <v>30.5</v>
      </c>
      <c r="B128" s="57" t="s">
        <v>293</v>
      </c>
      <c r="C128" s="200"/>
      <c r="D128" s="100" t="s">
        <v>292</v>
      </c>
      <c r="E128" s="210"/>
      <c r="F128" s="211"/>
      <c r="G128" s="212"/>
      <c r="H128" s="213"/>
      <c r="I128" s="185"/>
      <c r="J128" s="237"/>
      <c r="K128" s="99"/>
      <c r="L128" s="57">
        <v>30.5</v>
      </c>
      <c r="M128" s="57" t="s">
        <v>303</v>
      </c>
      <c r="N128" s="200"/>
      <c r="O128" s="100" t="s">
        <v>292</v>
      </c>
      <c r="P128" s="202"/>
      <c r="Q128" s="203"/>
      <c r="R128" s="204"/>
      <c r="S128" s="205"/>
      <c r="T128" s="185"/>
      <c r="U128" s="237"/>
      <c r="V128" s="66"/>
      <c r="AB128" s="61"/>
    </row>
    <row r="129" spans="1:28" ht="25.05" customHeight="1" thickBot="1" x14ac:dyDescent="0.25">
      <c r="A129" s="57">
        <v>30.75</v>
      </c>
      <c r="B129" s="57" t="s">
        <v>293</v>
      </c>
      <c r="C129" s="201"/>
      <c r="D129" s="102" t="s">
        <v>34</v>
      </c>
      <c r="E129" s="214"/>
      <c r="F129" s="215"/>
      <c r="G129" s="216"/>
      <c r="H129" s="217"/>
      <c r="I129" s="186"/>
      <c r="J129" s="238"/>
      <c r="K129" s="99"/>
      <c r="L129" s="57">
        <v>30.75</v>
      </c>
      <c r="M129" s="57" t="s">
        <v>303</v>
      </c>
      <c r="N129" s="201"/>
      <c r="O129" s="102" t="s">
        <v>34</v>
      </c>
      <c r="P129" s="214"/>
      <c r="Q129" s="215"/>
      <c r="R129" s="216"/>
      <c r="S129" s="217"/>
      <c r="T129" s="186"/>
      <c r="U129" s="238"/>
      <c r="V129" s="66"/>
      <c r="AB129" s="61"/>
    </row>
    <row r="130" spans="1:28" ht="17.55" customHeight="1" x14ac:dyDescent="0.2">
      <c r="A130" s="57">
        <v>31</v>
      </c>
      <c r="B130" s="57" t="s">
        <v>293</v>
      </c>
      <c r="C130" s="199">
        <v>31</v>
      </c>
      <c r="D130" s="98" t="s">
        <v>292</v>
      </c>
      <c r="E130" s="202"/>
      <c r="F130" s="203"/>
      <c r="G130" s="204"/>
      <c r="H130" s="205"/>
      <c r="I130" s="182"/>
      <c r="J130" s="236"/>
      <c r="K130" s="99"/>
      <c r="L130" s="57">
        <v>31</v>
      </c>
      <c r="M130" s="57" t="s">
        <v>303</v>
      </c>
      <c r="N130" s="199">
        <v>31</v>
      </c>
      <c r="O130" s="98" t="s">
        <v>292</v>
      </c>
      <c r="P130" s="202"/>
      <c r="Q130" s="203"/>
      <c r="R130" s="204"/>
      <c r="S130" s="205"/>
      <c r="T130" s="182"/>
      <c r="U130" s="236"/>
      <c r="V130" s="66"/>
      <c r="AB130" s="61"/>
    </row>
    <row r="131" spans="1:28" ht="25.05" customHeight="1" thickBot="1" x14ac:dyDescent="0.25">
      <c r="A131" s="57">
        <v>31.25</v>
      </c>
      <c r="B131" s="57" t="s">
        <v>293</v>
      </c>
      <c r="C131" s="200"/>
      <c r="D131" s="101" t="s">
        <v>34</v>
      </c>
      <c r="E131" s="206"/>
      <c r="F131" s="207"/>
      <c r="G131" s="208"/>
      <c r="H131" s="209"/>
      <c r="I131" s="183"/>
      <c r="J131" s="237"/>
      <c r="K131" s="99"/>
      <c r="L131" s="57">
        <v>31.25</v>
      </c>
      <c r="M131" s="57" t="s">
        <v>303</v>
      </c>
      <c r="N131" s="200"/>
      <c r="O131" s="101" t="s">
        <v>34</v>
      </c>
      <c r="P131" s="214"/>
      <c r="Q131" s="215"/>
      <c r="R131" s="216"/>
      <c r="S131" s="217"/>
      <c r="T131" s="183"/>
      <c r="U131" s="237"/>
      <c r="V131" s="66"/>
      <c r="AB131" s="103"/>
    </row>
    <row r="132" spans="1:28" ht="17.55" customHeight="1" x14ac:dyDescent="0.2">
      <c r="A132" s="57">
        <v>31.5</v>
      </c>
      <c r="B132" s="57" t="s">
        <v>293</v>
      </c>
      <c r="C132" s="200"/>
      <c r="D132" s="100" t="s">
        <v>292</v>
      </c>
      <c r="E132" s="210"/>
      <c r="F132" s="211"/>
      <c r="G132" s="212"/>
      <c r="H132" s="213"/>
      <c r="I132" s="185"/>
      <c r="J132" s="237"/>
      <c r="K132" s="99"/>
      <c r="L132" s="57">
        <v>31.5</v>
      </c>
      <c r="M132" s="57" t="s">
        <v>303</v>
      </c>
      <c r="N132" s="200"/>
      <c r="O132" s="100" t="s">
        <v>292</v>
      </c>
      <c r="P132" s="202"/>
      <c r="Q132" s="203"/>
      <c r="R132" s="204"/>
      <c r="S132" s="205"/>
      <c r="T132" s="185"/>
      <c r="U132" s="237"/>
      <c r="V132" s="66"/>
      <c r="AB132" s="103"/>
    </row>
    <row r="133" spans="1:28" ht="25.05" customHeight="1" thickBot="1" x14ac:dyDescent="0.25">
      <c r="A133" s="57">
        <v>31.75</v>
      </c>
      <c r="B133" s="57" t="s">
        <v>293</v>
      </c>
      <c r="C133" s="201"/>
      <c r="D133" s="102" t="s">
        <v>34</v>
      </c>
      <c r="E133" s="214"/>
      <c r="F133" s="215"/>
      <c r="G133" s="216"/>
      <c r="H133" s="217"/>
      <c r="I133" s="186"/>
      <c r="J133" s="238"/>
      <c r="K133" s="99"/>
      <c r="L133" s="57">
        <v>31.75</v>
      </c>
      <c r="M133" s="57" t="s">
        <v>303</v>
      </c>
      <c r="N133" s="201"/>
      <c r="O133" s="102" t="s">
        <v>34</v>
      </c>
      <c r="P133" s="214"/>
      <c r="Q133" s="215"/>
      <c r="R133" s="216"/>
      <c r="S133" s="217"/>
      <c r="T133" s="186"/>
      <c r="U133" s="238"/>
      <c r="V133" s="66"/>
      <c r="AB133" s="103"/>
    </row>
    <row r="134" spans="1:28" ht="17.55" customHeight="1" x14ac:dyDescent="0.2">
      <c r="A134" s="57">
        <v>32</v>
      </c>
      <c r="B134" s="57" t="s">
        <v>293</v>
      </c>
      <c r="C134" s="199">
        <v>32</v>
      </c>
      <c r="D134" s="98" t="s">
        <v>292</v>
      </c>
      <c r="E134" s="202"/>
      <c r="F134" s="203"/>
      <c r="G134" s="204"/>
      <c r="H134" s="205"/>
      <c r="I134" s="182"/>
      <c r="J134" s="236"/>
      <c r="K134" s="99"/>
      <c r="L134" s="57">
        <v>32</v>
      </c>
      <c r="M134" s="57" t="s">
        <v>303</v>
      </c>
      <c r="N134" s="199">
        <v>32</v>
      </c>
      <c r="O134" s="98" t="s">
        <v>292</v>
      </c>
      <c r="P134" s="202"/>
      <c r="Q134" s="203"/>
      <c r="R134" s="204"/>
      <c r="S134" s="205"/>
      <c r="T134" s="182"/>
      <c r="U134" s="236"/>
      <c r="V134" s="66"/>
      <c r="AB134" s="103"/>
    </row>
    <row r="135" spans="1:28" ht="25.05" customHeight="1" thickBot="1" x14ac:dyDescent="0.25">
      <c r="A135" s="57">
        <v>32.25</v>
      </c>
      <c r="B135" s="57" t="s">
        <v>293</v>
      </c>
      <c r="C135" s="200"/>
      <c r="D135" s="101" t="s">
        <v>34</v>
      </c>
      <c r="E135" s="206"/>
      <c r="F135" s="207"/>
      <c r="G135" s="208"/>
      <c r="H135" s="209"/>
      <c r="I135" s="183"/>
      <c r="J135" s="237"/>
      <c r="K135" s="99"/>
      <c r="L135" s="57">
        <v>32.25</v>
      </c>
      <c r="M135" s="57" t="s">
        <v>303</v>
      </c>
      <c r="N135" s="200"/>
      <c r="O135" s="101" t="s">
        <v>34</v>
      </c>
      <c r="P135" s="214"/>
      <c r="Q135" s="215"/>
      <c r="R135" s="216"/>
      <c r="S135" s="217"/>
      <c r="T135" s="183"/>
      <c r="U135" s="237"/>
      <c r="V135" s="66"/>
      <c r="AB135" s="103"/>
    </row>
    <row r="136" spans="1:28" ht="17.55" customHeight="1" x14ac:dyDescent="0.2">
      <c r="A136" s="57">
        <v>32.5</v>
      </c>
      <c r="B136" s="57" t="s">
        <v>293</v>
      </c>
      <c r="C136" s="200"/>
      <c r="D136" s="100" t="s">
        <v>292</v>
      </c>
      <c r="E136" s="210"/>
      <c r="F136" s="211"/>
      <c r="G136" s="212"/>
      <c r="H136" s="213"/>
      <c r="I136" s="185"/>
      <c r="J136" s="237"/>
      <c r="K136" s="99"/>
      <c r="L136" s="57">
        <v>32.5</v>
      </c>
      <c r="M136" s="57" t="s">
        <v>303</v>
      </c>
      <c r="N136" s="200"/>
      <c r="O136" s="100" t="s">
        <v>292</v>
      </c>
      <c r="P136" s="202"/>
      <c r="Q136" s="203"/>
      <c r="R136" s="204"/>
      <c r="S136" s="205"/>
      <c r="T136" s="185"/>
      <c r="U136" s="237"/>
      <c r="V136" s="66"/>
      <c r="AB136" s="103"/>
    </row>
    <row r="137" spans="1:28" ht="25.05" customHeight="1" thickBot="1" x14ac:dyDescent="0.25">
      <c r="A137" s="57">
        <v>32.75</v>
      </c>
      <c r="B137" s="57" t="s">
        <v>293</v>
      </c>
      <c r="C137" s="201"/>
      <c r="D137" s="102" t="s">
        <v>34</v>
      </c>
      <c r="E137" s="214"/>
      <c r="F137" s="215"/>
      <c r="G137" s="216"/>
      <c r="H137" s="217"/>
      <c r="I137" s="186"/>
      <c r="J137" s="238"/>
      <c r="K137" s="99"/>
      <c r="L137" s="57">
        <v>32.75</v>
      </c>
      <c r="M137" s="57" t="s">
        <v>303</v>
      </c>
      <c r="N137" s="201"/>
      <c r="O137" s="102" t="s">
        <v>34</v>
      </c>
      <c r="P137" s="214"/>
      <c r="Q137" s="215"/>
      <c r="R137" s="216"/>
      <c r="S137" s="217"/>
      <c r="T137" s="186"/>
      <c r="U137" s="238"/>
      <c r="V137" s="66"/>
      <c r="AB137" s="103"/>
    </row>
    <row r="138" spans="1:28" ht="17.55" customHeight="1" x14ac:dyDescent="0.2">
      <c r="A138" s="57">
        <v>33</v>
      </c>
      <c r="B138" s="57" t="s">
        <v>293</v>
      </c>
      <c r="C138" s="199">
        <v>33</v>
      </c>
      <c r="D138" s="98" t="s">
        <v>292</v>
      </c>
      <c r="E138" s="202"/>
      <c r="F138" s="203"/>
      <c r="G138" s="204"/>
      <c r="H138" s="205"/>
      <c r="I138" s="182"/>
      <c r="J138" s="236"/>
      <c r="K138" s="99"/>
      <c r="L138" s="57">
        <v>33</v>
      </c>
      <c r="M138" s="57" t="s">
        <v>303</v>
      </c>
      <c r="N138" s="199">
        <v>33</v>
      </c>
      <c r="O138" s="98" t="s">
        <v>292</v>
      </c>
      <c r="P138" s="202"/>
      <c r="Q138" s="203"/>
      <c r="R138" s="204"/>
      <c r="S138" s="205"/>
      <c r="T138" s="182"/>
      <c r="U138" s="236"/>
      <c r="V138" s="66"/>
      <c r="AB138" s="103"/>
    </row>
    <row r="139" spans="1:28" ht="25.05" customHeight="1" thickBot="1" x14ac:dyDescent="0.25">
      <c r="A139" s="57">
        <v>33.25</v>
      </c>
      <c r="B139" s="57" t="s">
        <v>293</v>
      </c>
      <c r="C139" s="200"/>
      <c r="D139" s="101" t="s">
        <v>34</v>
      </c>
      <c r="E139" s="206"/>
      <c r="F139" s="207"/>
      <c r="G139" s="208"/>
      <c r="H139" s="209"/>
      <c r="I139" s="183"/>
      <c r="J139" s="237"/>
      <c r="K139" s="99"/>
      <c r="L139" s="57">
        <v>33.25</v>
      </c>
      <c r="M139" s="57" t="s">
        <v>303</v>
      </c>
      <c r="N139" s="200"/>
      <c r="O139" s="101" t="s">
        <v>34</v>
      </c>
      <c r="P139" s="214"/>
      <c r="Q139" s="215"/>
      <c r="R139" s="216"/>
      <c r="S139" s="217"/>
      <c r="T139" s="183"/>
      <c r="U139" s="237"/>
      <c r="V139" s="66"/>
      <c r="AB139" s="103"/>
    </row>
    <row r="140" spans="1:28" ht="17.55" customHeight="1" x14ac:dyDescent="0.2">
      <c r="A140" s="57">
        <v>33.5</v>
      </c>
      <c r="B140" s="57" t="s">
        <v>293</v>
      </c>
      <c r="C140" s="200"/>
      <c r="D140" s="100" t="s">
        <v>292</v>
      </c>
      <c r="E140" s="210"/>
      <c r="F140" s="211"/>
      <c r="G140" s="212"/>
      <c r="H140" s="213"/>
      <c r="I140" s="185"/>
      <c r="J140" s="237"/>
      <c r="K140" s="99"/>
      <c r="L140" s="57">
        <v>33.5</v>
      </c>
      <c r="M140" s="57" t="s">
        <v>303</v>
      </c>
      <c r="N140" s="200"/>
      <c r="O140" s="100" t="s">
        <v>292</v>
      </c>
      <c r="P140" s="202"/>
      <c r="Q140" s="203"/>
      <c r="R140" s="204"/>
      <c r="S140" s="205"/>
      <c r="T140" s="185"/>
      <c r="U140" s="237"/>
      <c r="V140" s="66"/>
      <c r="AB140" s="103"/>
    </row>
    <row r="141" spans="1:28" ht="25.05" customHeight="1" thickBot="1" x14ac:dyDescent="0.25">
      <c r="A141" s="57">
        <v>33.75</v>
      </c>
      <c r="B141" s="57" t="s">
        <v>293</v>
      </c>
      <c r="C141" s="201"/>
      <c r="D141" s="102" t="s">
        <v>34</v>
      </c>
      <c r="E141" s="214"/>
      <c r="F141" s="215"/>
      <c r="G141" s="216"/>
      <c r="H141" s="217"/>
      <c r="I141" s="186"/>
      <c r="J141" s="238"/>
      <c r="K141" s="99"/>
      <c r="L141" s="57">
        <v>33.75</v>
      </c>
      <c r="M141" s="57" t="s">
        <v>303</v>
      </c>
      <c r="N141" s="201"/>
      <c r="O141" s="102" t="s">
        <v>34</v>
      </c>
      <c r="P141" s="214"/>
      <c r="Q141" s="215"/>
      <c r="R141" s="216"/>
      <c r="S141" s="217"/>
      <c r="T141" s="186"/>
      <c r="U141" s="238"/>
      <c r="V141" s="66"/>
      <c r="AB141" s="103"/>
    </row>
    <row r="142" spans="1:28" ht="17.55" customHeight="1" x14ac:dyDescent="0.2">
      <c r="A142" s="57">
        <v>34</v>
      </c>
      <c r="B142" s="57" t="s">
        <v>293</v>
      </c>
      <c r="C142" s="199">
        <v>34</v>
      </c>
      <c r="D142" s="98" t="s">
        <v>292</v>
      </c>
      <c r="E142" s="202"/>
      <c r="F142" s="203"/>
      <c r="G142" s="204"/>
      <c r="H142" s="205"/>
      <c r="I142" s="182"/>
      <c r="J142" s="236"/>
      <c r="K142" s="99"/>
      <c r="L142" s="57">
        <v>34</v>
      </c>
      <c r="M142" s="57" t="s">
        <v>303</v>
      </c>
      <c r="N142" s="199">
        <v>34</v>
      </c>
      <c r="O142" s="98" t="s">
        <v>292</v>
      </c>
      <c r="P142" s="202"/>
      <c r="Q142" s="203"/>
      <c r="R142" s="204"/>
      <c r="S142" s="205"/>
      <c r="T142" s="182"/>
      <c r="U142" s="236"/>
      <c r="V142" s="66"/>
      <c r="AB142" s="103"/>
    </row>
    <row r="143" spans="1:28" ht="25.05" customHeight="1" thickBot="1" x14ac:dyDescent="0.25">
      <c r="A143" s="57">
        <v>34.25</v>
      </c>
      <c r="B143" s="57" t="s">
        <v>293</v>
      </c>
      <c r="C143" s="200"/>
      <c r="D143" s="101" t="s">
        <v>34</v>
      </c>
      <c r="E143" s="206"/>
      <c r="F143" s="207"/>
      <c r="G143" s="208"/>
      <c r="H143" s="209"/>
      <c r="I143" s="183"/>
      <c r="J143" s="237"/>
      <c r="K143" s="99"/>
      <c r="L143" s="57">
        <v>34.25</v>
      </c>
      <c r="M143" s="57" t="s">
        <v>303</v>
      </c>
      <c r="N143" s="200"/>
      <c r="O143" s="101" t="s">
        <v>34</v>
      </c>
      <c r="P143" s="214"/>
      <c r="Q143" s="215"/>
      <c r="R143" s="216"/>
      <c r="S143" s="217"/>
      <c r="T143" s="183"/>
      <c r="U143" s="237"/>
      <c r="V143" s="66"/>
      <c r="AB143" s="103"/>
    </row>
    <row r="144" spans="1:28" ht="17.55" customHeight="1" x14ac:dyDescent="0.2">
      <c r="A144" s="57">
        <v>34.5</v>
      </c>
      <c r="B144" s="57" t="s">
        <v>293</v>
      </c>
      <c r="C144" s="200"/>
      <c r="D144" s="100" t="s">
        <v>292</v>
      </c>
      <c r="E144" s="210"/>
      <c r="F144" s="211"/>
      <c r="G144" s="212"/>
      <c r="H144" s="213"/>
      <c r="I144" s="185"/>
      <c r="J144" s="237"/>
      <c r="K144" s="99"/>
      <c r="L144" s="57">
        <v>34.5</v>
      </c>
      <c r="M144" s="57" t="s">
        <v>303</v>
      </c>
      <c r="N144" s="200"/>
      <c r="O144" s="100" t="s">
        <v>292</v>
      </c>
      <c r="P144" s="202"/>
      <c r="Q144" s="203"/>
      <c r="R144" s="204"/>
      <c r="S144" s="205"/>
      <c r="T144" s="185"/>
      <c r="U144" s="237"/>
      <c r="V144" s="66"/>
      <c r="AB144" s="103"/>
    </row>
    <row r="145" spans="1:28" ht="25.05" customHeight="1" thickBot="1" x14ac:dyDescent="0.25">
      <c r="A145" s="57">
        <v>34.75</v>
      </c>
      <c r="B145" s="57" t="s">
        <v>293</v>
      </c>
      <c r="C145" s="201"/>
      <c r="D145" s="102" t="s">
        <v>34</v>
      </c>
      <c r="E145" s="214"/>
      <c r="F145" s="215"/>
      <c r="G145" s="216"/>
      <c r="H145" s="217"/>
      <c r="I145" s="186"/>
      <c r="J145" s="238"/>
      <c r="K145" s="99"/>
      <c r="L145" s="57">
        <v>34.75</v>
      </c>
      <c r="M145" s="57" t="s">
        <v>303</v>
      </c>
      <c r="N145" s="201"/>
      <c r="O145" s="102" t="s">
        <v>34</v>
      </c>
      <c r="P145" s="214"/>
      <c r="Q145" s="215"/>
      <c r="R145" s="216"/>
      <c r="S145" s="217"/>
      <c r="T145" s="186"/>
      <c r="U145" s="238"/>
      <c r="V145" s="66"/>
      <c r="AB145" s="103"/>
    </row>
    <row r="146" spans="1:28" ht="17.55" customHeight="1" x14ac:dyDescent="0.2">
      <c r="A146" s="57">
        <v>35</v>
      </c>
      <c r="B146" s="57" t="s">
        <v>293</v>
      </c>
      <c r="C146" s="199">
        <v>35</v>
      </c>
      <c r="D146" s="98" t="s">
        <v>292</v>
      </c>
      <c r="E146" s="202"/>
      <c r="F146" s="203"/>
      <c r="G146" s="204"/>
      <c r="H146" s="205"/>
      <c r="I146" s="182"/>
      <c r="J146" s="236"/>
      <c r="K146" s="99"/>
      <c r="L146" s="57">
        <v>35</v>
      </c>
      <c r="M146" s="57" t="s">
        <v>303</v>
      </c>
      <c r="N146" s="199">
        <v>35</v>
      </c>
      <c r="O146" s="98" t="s">
        <v>292</v>
      </c>
      <c r="P146" s="202"/>
      <c r="Q146" s="203"/>
      <c r="R146" s="204"/>
      <c r="S146" s="205"/>
      <c r="T146" s="182"/>
      <c r="U146" s="236"/>
      <c r="V146" s="66"/>
      <c r="AB146" s="103"/>
    </row>
    <row r="147" spans="1:28" ht="25.05" customHeight="1" thickBot="1" x14ac:dyDescent="0.25">
      <c r="A147" s="57">
        <v>35.25</v>
      </c>
      <c r="B147" s="57" t="s">
        <v>293</v>
      </c>
      <c r="C147" s="200"/>
      <c r="D147" s="101" t="s">
        <v>34</v>
      </c>
      <c r="E147" s="206"/>
      <c r="F147" s="207"/>
      <c r="G147" s="208"/>
      <c r="H147" s="209"/>
      <c r="I147" s="183"/>
      <c r="J147" s="237"/>
      <c r="K147" s="99"/>
      <c r="L147" s="57">
        <v>35.25</v>
      </c>
      <c r="M147" s="57" t="s">
        <v>303</v>
      </c>
      <c r="N147" s="200"/>
      <c r="O147" s="101" t="s">
        <v>34</v>
      </c>
      <c r="P147" s="214"/>
      <c r="Q147" s="215"/>
      <c r="R147" s="216"/>
      <c r="S147" s="217"/>
      <c r="T147" s="183"/>
      <c r="U147" s="237"/>
      <c r="V147" s="66"/>
      <c r="AB147" s="103"/>
    </row>
    <row r="148" spans="1:28" ht="17.55" customHeight="1" x14ac:dyDescent="0.2">
      <c r="A148" s="57">
        <v>35.5</v>
      </c>
      <c r="B148" s="57" t="s">
        <v>293</v>
      </c>
      <c r="C148" s="200"/>
      <c r="D148" s="100" t="s">
        <v>292</v>
      </c>
      <c r="E148" s="210"/>
      <c r="F148" s="211"/>
      <c r="G148" s="212"/>
      <c r="H148" s="213"/>
      <c r="I148" s="185"/>
      <c r="J148" s="237"/>
      <c r="K148" s="99"/>
      <c r="L148" s="57">
        <v>35.5</v>
      </c>
      <c r="M148" s="57" t="s">
        <v>303</v>
      </c>
      <c r="N148" s="200"/>
      <c r="O148" s="100" t="s">
        <v>292</v>
      </c>
      <c r="P148" s="202"/>
      <c r="Q148" s="203"/>
      <c r="R148" s="204"/>
      <c r="S148" s="205"/>
      <c r="T148" s="185"/>
      <c r="U148" s="237"/>
      <c r="V148" s="66"/>
      <c r="AB148" s="103"/>
    </row>
    <row r="149" spans="1:28" ht="25.05" customHeight="1" thickBot="1" x14ac:dyDescent="0.25">
      <c r="A149" s="57">
        <v>35.75</v>
      </c>
      <c r="B149" s="57" t="s">
        <v>293</v>
      </c>
      <c r="C149" s="201"/>
      <c r="D149" s="102" t="s">
        <v>34</v>
      </c>
      <c r="E149" s="214"/>
      <c r="F149" s="215"/>
      <c r="G149" s="216"/>
      <c r="H149" s="217"/>
      <c r="I149" s="186"/>
      <c r="J149" s="238"/>
      <c r="K149" s="99"/>
      <c r="L149" s="57">
        <v>35.75</v>
      </c>
      <c r="M149" s="57" t="s">
        <v>303</v>
      </c>
      <c r="N149" s="201"/>
      <c r="O149" s="102" t="s">
        <v>34</v>
      </c>
      <c r="P149" s="214"/>
      <c r="Q149" s="215"/>
      <c r="R149" s="216"/>
      <c r="S149" s="217"/>
      <c r="T149" s="186"/>
      <c r="U149" s="238"/>
      <c r="V149" s="66"/>
      <c r="AB149" s="103"/>
    </row>
    <row r="150" spans="1:28" ht="17.55" customHeight="1" x14ac:dyDescent="0.2">
      <c r="A150" s="57">
        <v>36</v>
      </c>
      <c r="B150" s="57" t="s">
        <v>293</v>
      </c>
      <c r="C150" s="199">
        <v>36</v>
      </c>
      <c r="D150" s="98" t="s">
        <v>292</v>
      </c>
      <c r="E150" s="202"/>
      <c r="F150" s="203"/>
      <c r="G150" s="204"/>
      <c r="H150" s="205"/>
      <c r="I150" s="182"/>
      <c r="J150" s="236"/>
      <c r="K150" s="99"/>
      <c r="L150" s="57">
        <v>36</v>
      </c>
      <c r="M150" s="57" t="s">
        <v>303</v>
      </c>
      <c r="N150" s="199">
        <v>36</v>
      </c>
      <c r="O150" s="98" t="s">
        <v>292</v>
      </c>
      <c r="P150" s="202"/>
      <c r="Q150" s="203"/>
      <c r="R150" s="204"/>
      <c r="S150" s="205"/>
      <c r="T150" s="182"/>
      <c r="U150" s="236"/>
      <c r="V150" s="66"/>
      <c r="AB150" s="103"/>
    </row>
    <row r="151" spans="1:28" ht="25.05" customHeight="1" thickBot="1" x14ac:dyDescent="0.25">
      <c r="A151" s="57">
        <v>36.25</v>
      </c>
      <c r="B151" s="57" t="s">
        <v>293</v>
      </c>
      <c r="C151" s="200"/>
      <c r="D151" s="101" t="s">
        <v>34</v>
      </c>
      <c r="E151" s="206"/>
      <c r="F151" s="207"/>
      <c r="G151" s="208"/>
      <c r="H151" s="209"/>
      <c r="I151" s="183"/>
      <c r="J151" s="237"/>
      <c r="K151" s="99"/>
      <c r="L151" s="57">
        <v>36.25</v>
      </c>
      <c r="M151" s="57" t="s">
        <v>303</v>
      </c>
      <c r="N151" s="200"/>
      <c r="O151" s="101" t="s">
        <v>34</v>
      </c>
      <c r="P151" s="214"/>
      <c r="Q151" s="215"/>
      <c r="R151" s="216"/>
      <c r="S151" s="217"/>
      <c r="T151" s="183"/>
      <c r="U151" s="237"/>
      <c r="V151" s="66"/>
      <c r="AB151" s="61"/>
    </row>
    <row r="152" spans="1:28" ht="17.55" customHeight="1" x14ac:dyDescent="0.2">
      <c r="A152" s="57">
        <v>36.5</v>
      </c>
      <c r="B152" s="57" t="s">
        <v>293</v>
      </c>
      <c r="C152" s="200"/>
      <c r="D152" s="100" t="s">
        <v>292</v>
      </c>
      <c r="E152" s="210"/>
      <c r="F152" s="211"/>
      <c r="G152" s="212"/>
      <c r="H152" s="213"/>
      <c r="I152" s="185"/>
      <c r="J152" s="237"/>
      <c r="K152" s="99"/>
      <c r="L152" s="57">
        <v>36.5</v>
      </c>
      <c r="M152" s="57" t="s">
        <v>303</v>
      </c>
      <c r="N152" s="200"/>
      <c r="O152" s="100" t="s">
        <v>292</v>
      </c>
      <c r="P152" s="202"/>
      <c r="Q152" s="203"/>
      <c r="R152" s="204"/>
      <c r="S152" s="205"/>
      <c r="T152" s="185"/>
      <c r="U152" s="237"/>
      <c r="V152" s="66"/>
      <c r="AB152" s="61"/>
    </row>
    <row r="153" spans="1:28" ht="25.05" customHeight="1" thickBot="1" x14ac:dyDescent="0.25">
      <c r="A153" s="57">
        <v>36.75</v>
      </c>
      <c r="B153" s="57" t="s">
        <v>293</v>
      </c>
      <c r="C153" s="201"/>
      <c r="D153" s="102" t="s">
        <v>34</v>
      </c>
      <c r="E153" s="214"/>
      <c r="F153" s="215"/>
      <c r="G153" s="216"/>
      <c r="H153" s="217"/>
      <c r="I153" s="186"/>
      <c r="J153" s="238"/>
      <c r="K153" s="99"/>
      <c r="L153" s="57">
        <v>36.75</v>
      </c>
      <c r="M153" s="57" t="s">
        <v>303</v>
      </c>
      <c r="N153" s="201"/>
      <c r="O153" s="102" t="s">
        <v>34</v>
      </c>
      <c r="P153" s="214"/>
      <c r="Q153" s="215"/>
      <c r="R153" s="216"/>
      <c r="S153" s="217"/>
      <c r="T153" s="186"/>
      <c r="U153" s="238"/>
      <c r="V153" s="66"/>
      <c r="AB153" s="61"/>
    </row>
    <row r="154" spans="1:28" ht="17.55" customHeight="1" x14ac:dyDescent="0.2">
      <c r="A154" s="57">
        <v>37</v>
      </c>
      <c r="B154" s="57" t="s">
        <v>293</v>
      </c>
      <c r="C154" s="199">
        <v>37</v>
      </c>
      <c r="D154" s="98" t="s">
        <v>292</v>
      </c>
      <c r="E154" s="202"/>
      <c r="F154" s="203"/>
      <c r="G154" s="204"/>
      <c r="H154" s="205"/>
      <c r="I154" s="182"/>
      <c r="J154" s="236"/>
      <c r="K154" s="99"/>
      <c r="L154" s="57">
        <v>37</v>
      </c>
      <c r="M154" s="57" t="s">
        <v>303</v>
      </c>
      <c r="N154" s="199">
        <v>37</v>
      </c>
      <c r="O154" s="98" t="s">
        <v>292</v>
      </c>
      <c r="P154" s="202"/>
      <c r="Q154" s="203"/>
      <c r="R154" s="204"/>
      <c r="S154" s="205"/>
      <c r="T154" s="182"/>
      <c r="U154" s="236"/>
      <c r="V154" s="66"/>
      <c r="AB154" s="61"/>
    </row>
    <row r="155" spans="1:28" ht="25.05" customHeight="1" thickBot="1" x14ac:dyDescent="0.25">
      <c r="A155" s="57">
        <v>37.25</v>
      </c>
      <c r="B155" s="57" t="s">
        <v>293</v>
      </c>
      <c r="C155" s="200"/>
      <c r="D155" s="101" t="s">
        <v>34</v>
      </c>
      <c r="E155" s="206"/>
      <c r="F155" s="207"/>
      <c r="G155" s="208"/>
      <c r="H155" s="209"/>
      <c r="I155" s="183"/>
      <c r="J155" s="237"/>
      <c r="K155" s="99"/>
      <c r="L155" s="57">
        <v>37.25</v>
      </c>
      <c r="M155" s="57" t="s">
        <v>303</v>
      </c>
      <c r="N155" s="200"/>
      <c r="O155" s="101" t="s">
        <v>34</v>
      </c>
      <c r="P155" s="214"/>
      <c r="Q155" s="215"/>
      <c r="R155" s="216"/>
      <c r="S155" s="217"/>
      <c r="T155" s="183"/>
      <c r="U155" s="237"/>
      <c r="V155" s="66"/>
      <c r="AB155" s="103"/>
    </row>
    <row r="156" spans="1:28" ht="17.55" customHeight="1" x14ac:dyDescent="0.2">
      <c r="A156" s="57">
        <v>37.5</v>
      </c>
      <c r="B156" s="57" t="s">
        <v>293</v>
      </c>
      <c r="C156" s="200"/>
      <c r="D156" s="100" t="s">
        <v>292</v>
      </c>
      <c r="E156" s="210"/>
      <c r="F156" s="211"/>
      <c r="G156" s="212"/>
      <c r="H156" s="213"/>
      <c r="I156" s="185"/>
      <c r="J156" s="237"/>
      <c r="K156" s="99"/>
      <c r="L156" s="57">
        <v>37.5</v>
      </c>
      <c r="M156" s="57" t="s">
        <v>303</v>
      </c>
      <c r="N156" s="200"/>
      <c r="O156" s="100" t="s">
        <v>292</v>
      </c>
      <c r="P156" s="202"/>
      <c r="Q156" s="203"/>
      <c r="R156" s="204"/>
      <c r="S156" s="205"/>
      <c r="T156" s="185"/>
      <c r="U156" s="237"/>
      <c r="V156" s="66"/>
      <c r="AB156" s="103"/>
    </row>
    <row r="157" spans="1:28" ht="25.05" customHeight="1" thickBot="1" x14ac:dyDescent="0.25">
      <c r="A157" s="57">
        <v>37.75</v>
      </c>
      <c r="B157" s="57" t="s">
        <v>293</v>
      </c>
      <c r="C157" s="201"/>
      <c r="D157" s="102" t="s">
        <v>34</v>
      </c>
      <c r="E157" s="214"/>
      <c r="F157" s="215"/>
      <c r="G157" s="216"/>
      <c r="H157" s="217"/>
      <c r="I157" s="186"/>
      <c r="J157" s="238"/>
      <c r="K157" s="99"/>
      <c r="L157" s="57">
        <v>37.75</v>
      </c>
      <c r="M157" s="57" t="s">
        <v>303</v>
      </c>
      <c r="N157" s="201"/>
      <c r="O157" s="102" t="s">
        <v>34</v>
      </c>
      <c r="P157" s="214"/>
      <c r="Q157" s="215"/>
      <c r="R157" s="216"/>
      <c r="S157" s="217"/>
      <c r="T157" s="186"/>
      <c r="U157" s="238"/>
      <c r="V157" s="66"/>
      <c r="AB157" s="103"/>
    </row>
    <row r="158" spans="1:28" ht="17.55" customHeight="1" x14ac:dyDescent="0.2">
      <c r="A158" s="57">
        <v>38</v>
      </c>
      <c r="B158" s="57" t="s">
        <v>293</v>
      </c>
      <c r="C158" s="199">
        <v>38</v>
      </c>
      <c r="D158" s="98" t="s">
        <v>292</v>
      </c>
      <c r="E158" s="202"/>
      <c r="F158" s="203"/>
      <c r="G158" s="204"/>
      <c r="H158" s="205"/>
      <c r="I158" s="182"/>
      <c r="J158" s="236"/>
      <c r="K158" s="99"/>
      <c r="L158" s="57">
        <v>38</v>
      </c>
      <c r="M158" s="57" t="s">
        <v>303</v>
      </c>
      <c r="N158" s="199">
        <v>38</v>
      </c>
      <c r="O158" s="98" t="s">
        <v>292</v>
      </c>
      <c r="P158" s="202"/>
      <c r="Q158" s="203"/>
      <c r="R158" s="204"/>
      <c r="S158" s="205"/>
      <c r="T158" s="182"/>
      <c r="U158" s="236"/>
      <c r="V158" s="66"/>
      <c r="AB158" s="103"/>
    </row>
    <row r="159" spans="1:28" ht="25.05" customHeight="1" thickBot="1" x14ac:dyDescent="0.25">
      <c r="A159" s="57">
        <v>38.25</v>
      </c>
      <c r="B159" s="57" t="s">
        <v>293</v>
      </c>
      <c r="C159" s="200"/>
      <c r="D159" s="101" t="s">
        <v>34</v>
      </c>
      <c r="E159" s="206"/>
      <c r="F159" s="207"/>
      <c r="G159" s="208"/>
      <c r="H159" s="209"/>
      <c r="I159" s="183"/>
      <c r="J159" s="237"/>
      <c r="K159" s="99"/>
      <c r="L159" s="57">
        <v>38.25</v>
      </c>
      <c r="M159" s="57" t="s">
        <v>303</v>
      </c>
      <c r="N159" s="200"/>
      <c r="O159" s="101" t="s">
        <v>34</v>
      </c>
      <c r="P159" s="214"/>
      <c r="Q159" s="215"/>
      <c r="R159" s="216"/>
      <c r="S159" s="217"/>
      <c r="T159" s="183"/>
      <c r="U159" s="237"/>
      <c r="V159" s="66"/>
      <c r="AB159" s="103"/>
    </row>
    <row r="160" spans="1:28" ht="17.55" customHeight="1" x14ac:dyDescent="0.2">
      <c r="A160" s="57">
        <v>38.5</v>
      </c>
      <c r="B160" s="57" t="s">
        <v>293</v>
      </c>
      <c r="C160" s="200"/>
      <c r="D160" s="100" t="s">
        <v>292</v>
      </c>
      <c r="E160" s="210"/>
      <c r="F160" s="211"/>
      <c r="G160" s="212"/>
      <c r="H160" s="213"/>
      <c r="I160" s="185"/>
      <c r="J160" s="237"/>
      <c r="K160" s="99"/>
      <c r="L160" s="57">
        <v>38.5</v>
      </c>
      <c r="M160" s="57" t="s">
        <v>303</v>
      </c>
      <c r="N160" s="200"/>
      <c r="O160" s="100" t="s">
        <v>292</v>
      </c>
      <c r="P160" s="202"/>
      <c r="Q160" s="203"/>
      <c r="R160" s="204"/>
      <c r="S160" s="205"/>
      <c r="T160" s="185"/>
      <c r="U160" s="237"/>
      <c r="V160" s="66"/>
      <c r="AB160" s="103"/>
    </row>
    <row r="161" spans="1:28" ht="25.05" customHeight="1" thickBot="1" x14ac:dyDescent="0.25">
      <c r="A161" s="57">
        <v>38.75</v>
      </c>
      <c r="B161" s="57" t="s">
        <v>293</v>
      </c>
      <c r="C161" s="201"/>
      <c r="D161" s="102" t="s">
        <v>34</v>
      </c>
      <c r="E161" s="214"/>
      <c r="F161" s="215"/>
      <c r="G161" s="216"/>
      <c r="H161" s="217"/>
      <c r="I161" s="186"/>
      <c r="J161" s="238"/>
      <c r="K161" s="99"/>
      <c r="L161" s="57">
        <v>38.75</v>
      </c>
      <c r="M161" s="57" t="s">
        <v>303</v>
      </c>
      <c r="N161" s="201"/>
      <c r="O161" s="102" t="s">
        <v>34</v>
      </c>
      <c r="P161" s="214"/>
      <c r="Q161" s="215"/>
      <c r="R161" s="216"/>
      <c r="S161" s="217"/>
      <c r="T161" s="186"/>
      <c r="U161" s="238"/>
      <c r="V161" s="66"/>
      <c r="AB161" s="103"/>
    </row>
    <row r="162" spans="1:28" ht="17.55" customHeight="1" x14ac:dyDescent="0.2">
      <c r="A162" s="57">
        <v>39</v>
      </c>
      <c r="B162" s="57" t="s">
        <v>293</v>
      </c>
      <c r="C162" s="199">
        <v>39</v>
      </c>
      <c r="D162" s="98" t="s">
        <v>292</v>
      </c>
      <c r="E162" s="202"/>
      <c r="F162" s="203"/>
      <c r="G162" s="204"/>
      <c r="H162" s="205"/>
      <c r="I162" s="182"/>
      <c r="J162" s="236"/>
      <c r="K162" s="99"/>
      <c r="L162" s="57">
        <v>39</v>
      </c>
      <c r="M162" s="57" t="s">
        <v>303</v>
      </c>
      <c r="N162" s="199">
        <v>39</v>
      </c>
      <c r="O162" s="98" t="s">
        <v>292</v>
      </c>
      <c r="P162" s="202"/>
      <c r="Q162" s="203"/>
      <c r="R162" s="204"/>
      <c r="S162" s="205"/>
      <c r="T162" s="182"/>
      <c r="U162" s="236"/>
      <c r="V162" s="66"/>
      <c r="AB162" s="103"/>
    </row>
    <row r="163" spans="1:28" ht="25.05" customHeight="1" thickBot="1" x14ac:dyDescent="0.25">
      <c r="A163" s="57">
        <v>39.25</v>
      </c>
      <c r="B163" s="57" t="s">
        <v>293</v>
      </c>
      <c r="C163" s="200"/>
      <c r="D163" s="101" t="s">
        <v>34</v>
      </c>
      <c r="E163" s="206"/>
      <c r="F163" s="207"/>
      <c r="G163" s="208"/>
      <c r="H163" s="209"/>
      <c r="I163" s="183"/>
      <c r="J163" s="237"/>
      <c r="K163" s="99"/>
      <c r="L163" s="57">
        <v>39.25</v>
      </c>
      <c r="M163" s="57" t="s">
        <v>303</v>
      </c>
      <c r="N163" s="200"/>
      <c r="O163" s="101" t="s">
        <v>34</v>
      </c>
      <c r="P163" s="214"/>
      <c r="Q163" s="215"/>
      <c r="R163" s="216"/>
      <c r="S163" s="217"/>
      <c r="T163" s="183"/>
      <c r="U163" s="237"/>
      <c r="V163" s="66"/>
      <c r="AB163" s="103"/>
    </row>
    <row r="164" spans="1:28" ht="17.55" customHeight="1" x14ac:dyDescent="0.2">
      <c r="A164" s="57">
        <v>39.5</v>
      </c>
      <c r="B164" s="57" t="s">
        <v>293</v>
      </c>
      <c r="C164" s="200"/>
      <c r="D164" s="100" t="s">
        <v>292</v>
      </c>
      <c r="E164" s="210"/>
      <c r="F164" s="211"/>
      <c r="G164" s="212"/>
      <c r="H164" s="213"/>
      <c r="I164" s="185"/>
      <c r="J164" s="237"/>
      <c r="K164" s="99"/>
      <c r="L164" s="57">
        <v>39.5</v>
      </c>
      <c r="M164" s="57" t="s">
        <v>303</v>
      </c>
      <c r="N164" s="200"/>
      <c r="O164" s="100" t="s">
        <v>292</v>
      </c>
      <c r="P164" s="202"/>
      <c r="Q164" s="203"/>
      <c r="R164" s="204"/>
      <c r="S164" s="205"/>
      <c r="T164" s="185"/>
      <c r="U164" s="237"/>
      <c r="V164" s="66"/>
      <c r="AB164" s="103"/>
    </row>
    <row r="165" spans="1:28" ht="25.05" customHeight="1" thickBot="1" x14ac:dyDescent="0.25">
      <c r="A165" s="57">
        <v>39.75</v>
      </c>
      <c r="B165" s="57" t="s">
        <v>293</v>
      </c>
      <c r="C165" s="201"/>
      <c r="D165" s="102" t="s">
        <v>34</v>
      </c>
      <c r="E165" s="214"/>
      <c r="F165" s="215"/>
      <c r="G165" s="216"/>
      <c r="H165" s="217"/>
      <c r="I165" s="186"/>
      <c r="J165" s="238"/>
      <c r="K165" s="99"/>
      <c r="L165" s="57">
        <v>39.75</v>
      </c>
      <c r="M165" s="57" t="s">
        <v>303</v>
      </c>
      <c r="N165" s="201"/>
      <c r="O165" s="102" t="s">
        <v>34</v>
      </c>
      <c r="P165" s="214"/>
      <c r="Q165" s="215"/>
      <c r="R165" s="216"/>
      <c r="S165" s="217"/>
      <c r="T165" s="186"/>
      <c r="U165" s="238"/>
      <c r="V165" s="66"/>
      <c r="AB165" s="103"/>
    </row>
    <row r="166" spans="1:28" ht="17.55" customHeight="1" x14ac:dyDescent="0.2">
      <c r="A166" s="57">
        <v>40</v>
      </c>
      <c r="B166" s="57" t="s">
        <v>293</v>
      </c>
      <c r="C166" s="199">
        <v>40</v>
      </c>
      <c r="D166" s="98" t="s">
        <v>292</v>
      </c>
      <c r="E166" s="202"/>
      <c r="F166" s="203"/>
      <c r="G166" s="204"/>
      <c r="H166" s="205"/>
      <c r="I166" s="182"/>
      <c r="J166" s="236"/>
      <c r="K166" s="99"/>
      <c r="L166" s="57">
        <v>40</v>
      </c>
      <c r="M166" s="57" t="s">
        <v>303</v>
      </c>
      <c r="N166" s="199">
        <v>40</v>
      </c>
      <c r="O166" s="98" t="s">
        <v>292</v>
      </c>
      <c r="P166" s="202"/>
      <c r="Q166" s="203"/>
      <c r="R166" s="204"/>
      <c r="S166" s="205"/>
      <c r="T166" s="182"/>
      <c r="U166" s="236"/>
      <c r="V166" s="66"/>
      <c r="AB166" s="103"/>
    </row>
    <row r="167" spans="1:28" ht="25.05" customHeight="1" thickBot="1" x14ac:dyDescent="0.25">
      <c r="A167" s="57">
        <v>40.25</v>
      </c>
      <c r="B167" s="57" t="s">
        <v>293</v>
      </c>
      <c r="C167" s="200"/>
      <c r="D167" s="101" t="s">
        <v>34</v>
      </c>
      <c r="E167" s="206"/>
      <c r="F167" s="207"/>
      <c r="G167" s="208"/>
      <c r="H167" s="209"/>
      <c r="I167" s="183"/>
      <c r="J167" s="237"/>
      <c r="K167" s="99"/>
      <c r="L167" s="57">
        <v>40.25</v>
      </c>
      <c r="M167" s="57" t="s">
        <v>303</v>
      </c>
      <c r="N167" s="200"/>
      <c r="O167" s="101" t="s">
        <v>34</v>
      </c>
      <c r="P167" s="214"/>
      <c r="Q167" s="215"/>
      <c r="R167" s="216"/>
      <c r="S167" s="217"/>
      <c r="T167" s="183"/>
      <c r="U167" s="237"/>
      <c r="V167" s="66"/>
      <c r="AB167" s="103"/>
    </row>
    <row r="168" spans="1:28" ht="17.55" customHeight="1" x14ac:dyDescent="0.2">
      <c r="A168" s="57">
        <v>40.5</v>
      </c>
      <c r="B168" s="57" t="s">
        <v>293</v>
      </c>
      <c r="C168" s="200"/>
      <c r="D168" s="100" t="s">
        <v>292</v>
      </c>
      <c r="E168" s="210"/>
      <c r="F168" s="211"/>
      <c r="G168" s="212"/>
      <c r="H168" s="213"/>
      <c r="I168" s="185"/>
      <c r="J168" s="237"/>
      <c r="K168" s="99"/>
      <c r="L168" s="57">
        <v>40.5</v>
      </c>
      <c r="M168" s="57" t="s">
        <v>303</v>
      </c>
      <c r="N168" s="200"/>
      <c r="O168" s="100" t="s">
        <v>292</v>
      </c>
      <c r="P168" s="202"/>
      <c r="Q168" s="203"/>
      <c r="R168" s="204"/>
      <c r="S168" s="205"/>
      <c r="T168" s="185"/>
      <c r="U168" s="237"/>
      <c r="V168" s="66"/>
      <c r="AB168" s="103"/>
    </row>
    <row r="169" spans="1:28" ht="25.05" customHeight="1" thickBot="1" x14ac:dyDescent="0.25">
      <c r="A169" s="57">
        <v>40.75</v>
      </c>
      <c r="B169" s="57" t="s">
        <v>293</v>
      </c>
      <c r="C169" s="201"/>
      <c r="D169" s="102" t="s">
        <v>34</v>
      </c>
      <c r="E169" s="214"/>
      <c r="F169" s="215"/>
      <c r="G169" s="216"/>
      <c r="H169" s="217"/>
      <c r="I169" s="186"/>
      <c r="J169" s="238"/>
      <c r="K169" s="99"/>
      <c r="L169" s="57">
        <v>40.75</v>
      </c>
      <c r="M169" s="57" t="s">
        <v>303</v>
      </c>
      <c r="N169" s="201"/>
      <c r="O169" s="102" t="s">
        <v>34</v>
      </c>
      <c r="P169" s="214"/>
      <c r="Q169" s="215"/>
      <c r="R169" s="216"/>
      <c r="S169" s="217"/>
      <c r="T169" s="186"/>
      <c r="U169" s="238"/>
      <c r="V169" s="66"/>
      <c r="AB169" s="103"/>
    </row>
    <row r="170" spans="1:28" ht="17.55" customHeight="1" x14ac:dyDescent="0.2">
      <c r="A170" s="57">
        <v>41</v>
      </c>
      <c r="B170" s="57" t="s">
        <v>293</v>
      </c>
      <c r="C170" s="199">
        <v>41</v>
      </c>
      <c r="D170" s="98" t="s">
        <v>292</v>
      </c>
      <c r="E170" s="202"/>
      <c r="F170" s="203"/>
      <c r="G170" s="204"/>
      <c r="H170" s="205"/>
      <c r="I170" s="182"/>
      <c r="J170" s="236"/>
      <c r="K170" s="99"/>
      <c r="L170" s="57">
        <v>41</v>
      </c>
      <c r="M170" s="57" t="s">
        <v>303</v>
      </c>
      <c r="N170" s="199">
        <v>41</v>
      </c>
      <c r="O170" s="98" t="s">
        <v>292</v>
      </c>
      <c r="P170" s="202"/>
      <c r="Q170" s="203"/>
      <c r="R170" s="204"/>
      <c r="S170" s="205"/>
      <c r="T170" s="182"/>
      <c r="U170" s="236"/>
      <c r="V170" s="66"/>
      <c r="AB170" s="103"/>
    </row>
    <row r="171" spans="1:28" ht="25.05" customHeight="1" thickBot="1" x14ac:dyDescent="0.25">
      <c r="A171" s="57">
        <v>41.25</v>
      </c>
      <c r="B171" s="57" t="s">
        <v>293</v>
      </c>
      <c r="C171" s="200"/>
      <c r="D171" s="101" t="s">
        <v>34</v>
      </c>
      <c r="E171" s="206"/>
      <c r="F171" s="207"/>
      <c r="G171" s="208"/>
      <c r="H171" s="209"/>
      <c r="I171" s="183"/>
      <c r="J171" s="237"/>
      <c r="K171" s="99"/>
      <c r="L171" s="57">
        <v>41.25</v>
      </c>
      <c r="M171" s="57" t="s">
        <v>303</v>
      </c>
      <c r="N171" s="200"/>
      <c r="O171" s="101" t="s">
        <v>34</v>
      </c>
      <c r="P171" s="214"/>
      <c r="Q171" s="215"/>
      <c r="R171" s="216"/>
      <c r="S171" s="217"/>
      <c r="T171" s="183"/>
      <c r="U171" s="237"/>
      <c r="V171" s="66"/>
      <c r="AB171" s="103"/>
    </row>
    <row r="172" spans="1:28" ht="17.55" customHeight="1" x14ac:dyDescent="0.2">
      <c r="A172" s="57">
        <v>41.5</v>
      </c>
      <c r="B172" s="57" t="s">
        <v>293</v>
      </c>
      <c r="C172" s="200"/>
      <c r="D172" s="100" t="s">
        <v>292</v>
      </c>
      <c r="E172" s="210"/>
      <c r="F172" s="211"/>
      <c r="G172" s="212"/>
      <c r="H172" s="213"/>
      <c r="I172" s="185"/>
      <c r="J172" s="237"/>
      <c r="K172" s="99"/>
      <c r="L172" s="57">
        <v>41.5</v>
      </c>
      <c r="M172" s="57" t="s">
        <v>303</v>
      </c>
      <c r="N172" s="200"/>
      <c r="O172" s="100" t="s">
        <v>292</v>
      </c>
      <c r="P172" s="202"/>
      <c r="Q172" s="203"/>
      <c r="R172" s="204"/>
      <c r="S172" s="205"/>
      <c r="T172" s="185"/>
      <c r="U172" s="237"/>
      <c r="V172" s="66"/>
      <c r="AB172" s="103"/>
    </row>
    <row r="173" spans="1:28" ht="25.05" customHeight="1" thickBot="1" x14ac:dyDescent="0.25">
      <c r="A173" s="57">
        <v>41.75</v>
      </c>
      <c r="B173" s="57" t="s">
        <v>293</v>
      </c>
      <c r="C173" s="201"/>
      <c r="D173" s="102" t="s">
        <v>34</v>
      </c>
      <c r="E173" s="214"/>
      <c r="F173" s="215"/>
      <c r="G173" s="216"/>
      <c r="H173" s="217"/>
      <c r="I173" s="186"/>
      <c r="J173" s="238"/>
      <c r="K173" s="99"/>
      <c r="L173" s="57">
        <v>41.75</v>
      </c>
      <c r="M173" s="57" t="s">
        <v>303</v>
      </c>
      <c r="N173" s="201"/>
      <c r="O173" s="102" t="s">
        <v>34</v>
      </c>
      <c r="P173" s="214"/>
      <c r="Q173" s="215"/>
      <c r="R173" s="216"/>
      <c r="S173" s="217"/>
      <c r="T173" s="186"/>
      <c r="U173" s="238"/>
      <c r="V173" s="66"/>
      <c r="AB173" s="103"/>
    </row>
    <row r="174" spans="1:28" ht="17.55" customHeight="1" x14ac:dyDescent="0.2">
      <c r="A174" s="57">
        <v>42</v>
      </c>
      <c r="B174" s="57" t="s">
        <v>293</v>
      </c>
      <c r="C174" s="199">
        <v>42</v>
      </c>
      <c r="D174" s="98" t="s">
        <v>292</v>
      </c>
      <c r="E174" s="202"/>
      <c r="F174" s="203"/>
      <c r="G174" s="204"/>
      <c r="H174" s="205"/>
      <c r="I174" s="182"/>
      <c r="J174" s="236"/>
      <c r="K174" s="99"/>
      <c r="L174" s="57">
        <v>42</v>
      </c>
      <c r="M174" s="57" t="s">
        <v>303</v>
      </c>
      <c r="N174" s="199">
        <v>42</v>
      </c>
      <c r="O174" s="98" t="s">
        <v>292</v>
      </c>
      <c r="P174" s="202"/>
      <c r="Q174" s="203"/>
      <c r="R174" s="204"/>
      <c r="S174" s="205"/>
      <c r="T174" s="182"/>
      <c r="U174" s="236"/>
      <c r="V174" s="66"/>
      <c r="AB174" s="103"/>
    </row>
    <row r="175" spans="1:28" ht="25.05" customHeight="1" thickBot="1" x14ac:dyDescent="0.25">
      <c r="A175" s="57">
        <v>42.25</v>
      </c>
      <c r="B175" s="57" t="s">
        <v>293</v>
      </c>
      <c r="C175" s="200"/>
      <c r="D175" s="101" t="s">
        <v>34</v>
      </c>
      <c r="E175" s="206"/>
      <c r="F175" s="207"/>
      <c r="G175" s="208"/>
      <c r="H175" s="209"/>
      <c r="I175" s="183"/>
      <c r="J175" s="237"/>
      <c r="K175" s="99"/>
      <c r="L175" s="57">
        <v>42.25</v>
      </c>
      <c r="M175" s="57" t="s">
        <v>303</v>
      </c>
      <c r="N175" s="200"/>
      <c r="O175" s="101" t="s">
        <v>34</v>
      </c>
      <c r="P175" s="214"/>
      <c r="Q175" s="215"/>
      <c r="R175" s="216"/>
      <c r="S175" s="217"/>
      <c r="T175" s="183"/>
      <c r="U175" s="237"/>
      <c r="V175" s="66"/>
      <c r="AB175" s="61"/>
    </row>
    <row r="176" spans="1:28" ht="17.55" customHeight="1" x14ac:dyDescent="0.2">
      <c r="A176" s="57">
        <v>42.5</v>
      </c>
      <c r="B176" s="57" t="s">
        <v>293</v>
      </c>
      <c r="C176" s="200"/>
      <c r="D176" s="100" t="s">
        <v>292</v>
      </c>
      <c r="E176" s="210"/>
      <c r="F176" s="211"/>
      <c r="G176" s="212"/>
      <c r="H176" s="213"/>
      <c r="I176" s="185"/>
      <c r="J176" s="237"/>
      <c r="K176" s="99"/>
      <c r="L176" s="57">
        <v>42.5</v>
      </c>
      <c r="M176" s="57" t="s">
        <v>303</v>
      </c>
      <c r="N176" s="200"/>
      <c r="O176" s="100" t="s">
        <v>292</v>
      </c>
      <c r="P176" s="202"/>
      <c r="Q176" s="203"/>
      <c r="R176" s="204"/>
      <c r="S176" s="205"/>
      <c r="T176" s="185"/>
      <c r="U176" s="237"/>
      <c r="V176" s="66"/>
      <c r="AB176" s="61"/>
    </row>
    <row r="177" spans="1:28" ht="25.05" customHeight="1" thickBot="1" x14ac:dyDescent="0.25">
      <c r="A177" s="57">
        <v>42.75</v>
      </c>
      <c r="B177" s="57" t="s">
        <v>293</v>
      </c>
      <c r="C177" s="201"/>
      <c r="D177" s="102" t="s">
        <v>34</v>
      </c>
      <c r="E177" s="214"/>
      <c r="F177" s="215"/>
      <c r="G177" s="216"/>
      <c r="H177" s="217"/>
      <c r="I177" s="186"/>
      <c r="J177" s="238"/>
      <c r="K177" s="99"/>
      <c r="L177" s="57">
        <v>42.75</v>
      </c>
      <c r="M177" s="57" t="s">
        <v>303</v>
      </c>
      <c r="N177" s="201"/>
      <c r="O177" s="102" t="s">
        <v>34</v>
      </c>
      <c r="P177" s="214"/>
      <c r="Q177" s="215"/>
      <c r="R177" s="216"/>
      <c r="S177" s="217"/>
      <c r="T177" s="186"/>
      <c r="U177" s="238"/>
      <c r="V177" s="66"/>
      <c r="AB177" s="61"/>
    </row>
    <row r="178" spans="1:28" ht="17.55" customHeight="1" x14ac:dyDescent="0.2">
      <c r="A178" s="57">
        <v>43</v>
      </c>
      <c r="B178" s="57" t="s">
        <v>293</v>
      </c>
      <c r="C178" s="199">
        <v>43</v>
      </c>
      <c r="D178" s="98" t="s">
        <v>292</v>
      </c>
      <c r="E178" s="202"/>
      <c r="F178" s="203"/>
      <c r="G178" s="204"/>
      <c r="H178" s="205"/>
      <c r="I178" s="182"/>
      <c r="J178" s="236"/>
      <c r="K178" s="99"/>
      <c r="L178" s="57">
        <v>43</v>
      </c>
      <c r="M178" s="57" t="s">
        <v>303</v>
      </c>
      <c r="N178" s="199">
        <v>43</v>
      </c>
      <c r="O178" s="98" t="s">
        <v>292</v>
      </c>
      <c r="P178" s="202"/>
      <c r="Q178" s="203"/>
      <c r="R178" s="204"/>
      <c r="S178" s="205"/>
      <c r="T178" s="182"/>
      <c r="U178" s="236"/>
      <c r="V178" s="66"/>
      <c r="AB178" s="61"/>
    </row>
    <row r="179" spans="1:28" ht="25.05" customHeight="1" thickBot="1" x14ac:dyDescent="0.25">
      <c r="A179" s="57">
        <v>43.25</v>
      </c>
      <c r="B179" s="57" t="s">
        <v>293</v>
      </c>
      <c r="C179" s="200"/>
      <c r="D179" s="101" t="s">
        <v>34</v>
      </c>
      <c r="E179" s="206"/>
      <c r="F179" s="207"/>
      <c r="G179" s="208"/>
      <c r="H179" s="209"/>
      <c r="I179" s="183"/>
      <c r="J179" s="237"/>
      <c r="K179" s="99"/>
      <c r="L179" s="57">
        <v>43.25</v>
      </c>
      <c r="M179" s="57" t="s">
        <v>303</v>
      </c>
      <c r="N179" s="200"/>
      <c r="O179" s="101" t="s">
        <v>34</v>
      </c>
      <c r="P179" s="214"/>
      <c r="Q179" s="215"/>
      <c r="R179" s="216"/>
      <c r="S179" s="217"/>
      <c r="T179" s="183"/>
      <c r="U179" s="237"/>
      <c r="V179" s="66"/>
      <c r="AB179" s="103"/>
    </row>
    <row r="180" spans="1:28" ht="17.55" customHeight="1" x14ac:dyDescent="0.2">
      <c r="A180" s="57">
        <v>43.5</v>
      </c>
      <c r="B180" s="57" t="s">
        <v>293</v>
      </c>
      <c r="C180" s="200"/>
      <c r="D180" s="100" t="s">
        <v>292</v>
      </c>
      <c r="E180" s="210"/>
      <c r="F180" s="211"/>
      <c r="G180" s="212"/>
      <c r="H180" s="213"/>
      <c r="I180" s="185"/>
      <c r="J180" s="237"/>
      <c r="K180" s="99"/>
      <c r="L180" s="57">
        <v>43.5</v>
      </c>
      <c r="M180" s="57" t="s">
        <v>303</v>
      </c>
      <c r="N180" s="200"/>
      <c r="O180" s="100" t="s">
        <v>292</v>
      </c>
      <c r="P180" s="202"/>
      <c r="Q180" s="203"/>
      <c r="R180" s="204"/>
      <c r="S180" s="205"/>
      <c r="T180" s="185"/>
      <c r="U180" s="237"/>
      <c r="V180" s="66"/>
      <c r="AB180" s="103"/>
    </row>
    <row r="181" spans="1:28" ht="25.05" customHeight="1" thickBot="1" x14ac:dyDescent="0.25">
      <c r="A181" s="57">
        <v>43.75</v>
      </c>
      <c r="B181" s="57" t="s">
        <v>293</v>
      </c>
      <c r="C181" s="201"/>
      <c r="D181" s="102" t="s">
        <v>34</v>
      </c>
      <c r="E181" s="214"/>
      <c r="F181" s="215"/>
      <c r="G181" s="216"/>
      <c r="H181" s="217"/>
      <c r="I181" s="186"/>
      <c r="J181" s="238"/>
      <c r="K181" s="99"/>
      <c r="L181" s="57">
        <v>43.75</v>
      </c>
      <c r="M181" s="57" t="s">
        <v>303</v>
      </c>
      <c r="N181" s="201"/>
      <c r="O181" s="102" t="s">
        <v>34</v>
      </c>
      <c r="P181" s="214"/>
      <c r="Q181" s="215"/>
      <c r="R181" s="216"/>
      <c r="S181" s="217"/>
      <c r="T181" s="186"/>
      <c r="U181" s="238"/>
      <c r="V181" s="66"/>
      <c r="AB181" s="103"/>
    </row>
    <row r="182" spans="1:28" ht="17.55" customHeight="1" x14ac:dyDescent="0.2">
      <c r="A182" s="57">
        <v>44</v>
      </c>
      <c r="B182" s="57" t="s">
        <v>293</v>
      </c>
      <c r="C182" s="199">
        <v>44</v>
      </c>
      <c r="D182" s="98" t="s">
        <v>292</v>
      </c>
      <c r="E182" s="202"/>
      <c r="F182" s="203"/>
      <c r="G182" s="204"/>
      <c r="H182" s="205"/>
      <c r="I182" s="182"/>
      <c r="J182" s="236"/>
      <c r="K182" s="99"/>
      <c r="L182" s="57">
        <v>44</v>
      </c>
      <c r="M182" s="57" t="s">
        <v>303</v>
      </c>
      <c r="N182" s="199">
        <v>44</v>
      </c>
      <c r="O182" s="98" t="s">
        <v>292</v>
      </c>
      <c r="P182" s="202"/>
      <c r="Q182" s="203"/>
      <c r="R182" s="204"/>
      <c r="S182" s="205"/>
      <c r="T182" s="182"/>
      <c r="U182" s="236"/>
      <c r="V182" s="66"/>
      <c r="AB182" s="103"/>
    </row>
    <row r="183" spans="1:28" ht="25.05" customHeight="1" thickBot="1" x14ac:dyDescent="0.25">
      <c r="A183" s="57">
        <v>44.25</v>
      </c>
      <c r="B183" s="57" t="s">
        <v>293</v>
      </c>
      <c r="C183" s="200"/>
      <c r="D183" s="101" t="s">
        <v>34</v>
      </c>
      <c r="E183" s="206"/>
      <c r="F183" s="207"/>
      <c r="G183" s="208"/>
      <c r="H183" s="209"/>
      <c r="I183" s="183"/>
      <c r="J183" s="237"/>
      <c r="K183" s="99"/>
      <c r="L183" s="57">
        <v>44.25</v>
      </c>
      <c r="M183" s="57" t="s">
        <v>303</v>
      </c>
      <c r="N183" s="200"/>
      <c r="O183" s="101" t="s">
        <v>34</v>
      </c>
      <c r="P183" s="214"/>
      <c r="Q183" s="215"/>
      <c r="R183" s="216"/>
      <c r="S183" s="217"/>
      <c r="T183" s="183"/>
      <c r="U183" s="237"/>
      <c r="V183" s="66"/>
      <c r="AB183" s="103"/>
    </row>
    <row r="184" spans="1:28" ht="17.55" customHeight="1" x14ac:dyDescent="0.2">
      <c r="A184" s="57">
        <v>44.5</v>
      </c>
      <c r="B184" s="57" t="s">
        <v>293</v>
      </c>
      <c r="C184" s="200"/>
      <c r="D184" s="100" t="s">
        <v>292</v>
      </c>
      <c r="E184" s="210"/>
      <c r="F184" s="211"/>
      <c r="G184" s="212"/>
      <c r="H184" s="213"/>
      <c r="I184" s="185"/>
      <c r="J184" s="237"/>
      <c r="K184" s="99"/>
      <c r="L184" s="57">
        <v>44.5</v>
      </c>
      <c r="M184" s="57" t="s">
        <v>303</v>
      </c>
      <c r="N184" s="200"/>
      <c r="O184" s="100" t="s">
        <v>292</v>
      </c>
      <c r="P184" s="202"/>
      <c r="Q184" s="203"/>
      <c r="R184" s="204"/>
      <c r="S184" s="205"/>
      <c r="T184" s="185"/>
      <c r="U184" s="237"/>
      <c r="V184" s="66"/>
      <c r="AB184" s="103"/>
    </row>
    <row r="185" spans="1:28" ht="25.05" customHeight="1" thickBot="1" x14ac:dyDescent="0.25">
      <c r="A185" s="57">
        <v>44.75</v>
      </c>
      <c r="B185" s="57" t="s">
        <v>293</v>
      </c>
      <c r="C185" s="201"/>
      <c r="D185" s="102" t="s">
        <v>34</v>
      </c>
      <c r="E185" s="214"/>
      <c r="F185" s="215"/>
      <c r="G185" s="216"/>
      <c r="H185" s="217"/>
      <c r="I185" s="186"/>
      <c r="J185" s="238"/>
      <c r="K185" s="99"/>
      <c r="L185" s="57">
        <v>44.75</v>
      </c>
      <c r="M185" s="57" t="s">
        <v>303</v>
      </c>
      <c r="N185" s="201"/>
      <c r="O185" s="102" t="s">
        <v>34</v>
      </c>
      <c r="P185" s="214"/>
      <c r="Q185" s="215"/>
      <c r="R185" s="216"/>
      <c r="S185" s="217"/>
      <c r="T185" s="186"/>
      <c r="U185" s="238"/>
      <c r="V185" s="66"/>
      <c r="AB185" s="103"/>
    </row>
    <row r="186" spans="1:28" ht="17.55" customHeight="1" x14ac:dyDescent="0.2">
      <c r="A186" s="57">
        <v>45</v>
      </c>
      <c r="B186" s="57" t="s">
        <v>293</v>
      </c>
      <c r="C186" s="199">
        <v>45</v>
      </c>
      <c r="D186" s="98" t="s">
        <v>292</v>
      </c>
      <c r="E186" s="202"/>
      <c r="F186" s="203"/>
      <c r="G186" s="204"/>
      <c r="H186" s="205"/>
      <c r="I186" s="182"/>
      <c r="J186" s="236"/>
      <c r="K186" s="99"/>
      <c r="L186" s="57">
        <v>45</v>
      </c>
      <c r="M186" s="57" t="s">
        <v>303</v>
      </c>
      <c r="N186" s="199">
        <v>45</v>
      </c>
      <c r="O186" s="98" t="s">
        <v>292</v>
      </c>
      <c r="P186" s="202"/>
      <c r="Q186" s="203"/>
      <c r="R186" s="204"/>
      <c r="S186" s="205"/>
      <c r="T186" s="182"/>
      <c r="U186" s="236"/>
      <c r="V186" s="66"/>
      <c r="AB186" s="103"/>
    </row>
    <row r="187" spans="1:28" ht="25.05" customHeight="1" thickBot="1" x14ac:dyDescent="0.25">
      <c r="A187" s="57">
        <v>45.25</v>
      </c>
      <c r="B187" s="57" t="s">
        <v>293</v>
      </c>
      <c r="C187" s="200"/>
      <c r="D187" s="101" t="s">
        <v>34</v>
      </c>
      <c r="E187" s="206"/>
      <c r="F187" s="207"/>
      <c r="G187" s="208"/>
      <c r="H187" s="209"/>
      <c r="I187" s="183"/>
      <c r="J187" s="237"/>
      <c r="K187" s="99"/>
      <c r="L187" s="57">
        <v>45.25</v>
      </c>
      <c r="M187" s="57" t="s">
        <v>303</v>
      </c>
      <c r="N187" s="200"/>
      <c r="O187" s="101" t="s">
        <v>34</v>
      </c>
      <c r="P187" s="214"/>
      <c r="Q187" s="215"/>
      <c r="R187" s="216"/>
      <c r="S187" s="217"/>
      <c r="T187" s="183"/>
      <c r="U187" s="237"/>
      <c r="V187" s="66"/>
      <c r="AB187" s="103"/>
    </row>
    <row r="188" spans="1:28" ht="17.55" customHeight="1" x14ac:dyDescent="0.2">
      <c r="A188" s="57">
        <v>45.5</v>
      </c>
      <c r="B188" s="57" t="s">
        <v>293</v>
      </c>
      <c r="C188" s="200"/>
      <c r="D188" s="100" t="s">
        <v>292</v>
      </c>
      <c r="E188" s="210"/>
      <c r="F188" s="211"/>
      <c r="G188" s="212"/>
      <c r="H188" s="213"/>
      <c r="I188" s="185"/>
      <c r="J188" s="237"/>
      <c r="K188" s="99"/>
      <c r="L188" s="57">
        <v>45.5</v>
      </c>
      <c r="M188" s="57" t="s">
        <v>303</v>
      </c>
      <c r="N188" s="200"/>
      <c r="O188" s="100" t="s">
        <v>292</v>
      </c>
      <c r="P188" s="202"/>
      <c r="Q188" s="203"/>
      <c r="R188" s="204"/>
      <c r="S188" s="205"/>
      <c r="T188" s="185"/>
      <c r="U188" s="237"/>
      <c r="V188" s="66"/>
      <c r="AB188" s="103"/>
    </row>
    <row r="189" spans="1:28" ht="25.05" customHeight="1" thickBot="1" x14ac:dyDescent="0.25">
      <c r="A189" s="57">
        <v>45.75</v>
      </c>
      <c r="B189" s="57" t="s">
        <v>293</v>
      </c>
      <c r="C189" s="201"/>
      <c r="D189" s="102" t="s">
        <v>34</v>
      </c>
      <c r="E189" s="214"/>
      <c r="F189" s="215"/>
      <c r="G189" s="216"/>
      <c r="H189" s="217"/>
      <c r="I189" s="186"/>
      <c r="J189" s="238"/>
      <c r="K189" s="99"/>
      <c r="L189" s="57">
        <v>45.75</v>
      </c>
      <c r="M189" s="57" t="s">
        <v>303</v>
      </c>
      <c r="N189" s="201"/>
      <c r="O189" s="102" t="s">
        <v>34</v>
      </c>
      <c r="P189" s="214"/>
      <c r="Q189" s="215"/>
      <c r="R189" s="216"/>
      <c r="S189" s="217"/>
      <c r="T189" s="186"/>
      <c r="U189" s="238"/>
      <c r="V189" s="66"/>
      <c r="AB189" s="103"/>
    </row>
    <row r="190" spans="1:28" ht="17.55" customHeight="1" x14ac:dyDescent="0.2">
      <c r="A190" s="57">
        <v>46</v>
      </c>
      <c r="B190" s="57" t="s">
        <v>293</v>
      </c>
      <c r="C190" s="199">
        <v>46</v>
      </c>
      <c r="D190" s="98" t="s">
        <v>292</v>
      </c>
      <c r="E190" s="202"/>
      <c r="F190" s="203"/>
      <c r="G190" s="204"/>
      <c r="H190" s="205"/>
      <c r="I190" s="182"/>
      <c r="J190" s="236"/>
      <c r="K190" s="99"/>
      <c r="L190" s="57">
        <v>46</v>
      </c>
      <c r="M190" s="57" t="s">
        <v>303</v>
      </c>
      <c r="N190" s="199">
        <v>46</v>
      </c>
      <c r="O190" s="98" t="s">
        <v>292</v>
      </c>
      <c r="P190" s="202"/>
      <c r="Q190" s="203"/>
      <c r="R190" s="204"/>
      <c r="S190" s="205"/>
      <c r="T190" s="182"/>
      <c r="U190" s="236"/>
      <c r="V190" s="66"/>
      <c r="AB190" s="103"/>
    </row>
    <row r="191" spans="1:28" ht="25.05" customHeight="1" thickBot="1" x14ac:dyDescent="0.25">
      <c r="A191" s="57">
        <v>46.25</v>
      </c>
      <c r="B191" s="57" t="s">
        <v>293</v>
      </c>
      <c r="C191" s="200"/>
      <c r="D191" s="101" t="s">
        <v>34</v>
      </c>
      <c r="E191" s="206"/>
      <c r="F191" s="207"/>
      <c r="G191" s="208"/>
      <c r="H191" s="209"/>
      <c r="I191" s="183"/>
      <c r="J191" s="237"/>
      <c r="K191" s="99"/>
      <c r="L191" s="57">
        <v>46.25</v>
      </c>
      <c r="M191" s="57" t="s">
        <v>303</v>
      </c>
      <c r="N191" s="200"/>
      <c r="O191" s="101" t="s">
        <v>34</v>
      </c>
      <c r="P191" s="214"/>
      <c r="Q191" s="215"/>
      <c r="R191" s="216"/>
      <c r="S191" s="217"/>
      <c r="T191" s="183"/>
      <c r="U191" s="237"/>
      <c r="V191" s="66"/>
      <c r="AB191" s="103"/>
    </row>
    <row r="192" spans="1:28" ht="17.55" customHeight="1" x14ac:dyDescent="0.2">
      <c r="A192" s="57">
        <v>46.5</v>
      </c>
      <c r="B192" s="57" t="s">
        <v>293</v>
      </c>
      <c r="C192" s="200"/>
      <c r="D192" s="100" t="s">
        <v>292</v>
      </c>
      <c r="E192" s="210"/>
      <c r="F192" s="211"/>
      <c r="G192" s="212"/>
      <c r="H192" s="213"/>
      <c r="I192" s="185"/>
      <c r="J192" s="237"/>
      <c r="K192" s="99"/>
      <c r="L192" s="57">
        <v>46.5</v>
      </c>
      <c r="M192" s="57" t="s">
        <v>303</v>
      </c>
      <c r="N192" s="200"/>
      <c r="O192" s="100" t="s">
        <v>292</v>
      </c>
      <c r="P192" s="202"/>
      <c r="Q192" s="203"/>
      <c r="R192" s="204"/>
      <c r="S192" s="205"/>
      <c r="T192" s="185"/>
      <c r="U192" s="237"/>
      <c r="V192" s="66"/>
      <c r="AB192" s="103"/>
    </row>
    <row r="193" spans="1:28" ht="25.05" customHeight="1" thickBot="1" x14ac:dyDescent="0.25">
      <c r="A193" s="57">
        <v>46.75</v>
      </c>
      <c r="B193" s="57" t="s">
        <v>293</v>
      </c>
      <c r="C193" s="201"/>
      <c r="D193" s="102" t="s">
        <v>34</v>
      </c>
      <c r="E193" s="214"/>
      <c r="F193" s="215"/>
      <c r="G193" s="216"/>
      <c r="H193" s="217"/>
      <c r="I193" s="186"/>
      <c r="J193" s="238"/>
      <c r="K193" s="99"/>
      <c r="L193" s="57">
        <v>46.75</v>
      </c>
      <c r="M193" s="57" t="s">
        <v>303</v>
      </c>
      <c r="N193" s="201"/>
      <c r="O193" s="102" t="s">
        <v>34</v>
      </c>
      <c r="P193" s="214"/>
      <c r="Q193" s="215"/>
      <c r="R193" s="216"/>
      <c r="S193" s="217"/>
      <c r="T193" s="186"/>
      <c r="U193" s="238"/>
      <c r="V193" s="66"/>
      <c r="AB193" s="103"/>
    </row>
    <row r="194" spans="1:28" ht="17.55" customHeight="1" x14ac:dyDescent="0.2">
      <c r="A194" s="57">
        <v>47</v>
      </c>
      <c r="B194" s="57" t="s">
        <v>293</v>
      </c>
      <c r="C194" s="199">
        <v>47</v>
      </c>
      <c r="D194" s="98" t="s">
        <v>292</v>
      </c>
      <c r="E194" s="202"/>
      <c r="F194" s="203"/>
      <c r="G194" s="204"/>
      <c r="H194" s="205"/>
      <c r="I194" s="182"/>
      <c r="J194" s="236"/>
      <c r="K194" s="99"/>
      <c r="L194" s="57">
        <v>47</v>
      </c>
      <c r="M194" s="57" t="s">
        <v>303</v>
      </c>
      <c r="N194" s="199">
        <v>47</v>
      </c>
      <c r="O194" s="98" t="s">
        <v>292</v>
      </c>
      <c r="P194" s="202"/>
      <c r="Q194" s="203"/>
      <c r="R194" s="204"/>
      <c r="S194" s="205"/>
      <c r="T194" s="182"/>
      <c r="U194" s="236"/>
      <c r="V194" s="66"/>
      <c r="AB194" s="103"/>
    </row>
    <row r="195" spans="1:28" ht="25.05" customHeight="1" thickBot="1" x14ac:dyDescent="0.25">
      <c r="A195" s="57">
        <v>47.25</v>
      </c>
      <c r="B195" s="57" t="s">
        <v>293</v>
      </c>
      <c r="C195" s="200"/>
      <c r="D195" s="101" t="s">
        <v>34</v>
      </c>
      <c r="E195" s="206"/>
      <c r="F195" s="207"/>
      <c r="G195" s="208"/>
      <c r="H195" s="209"/>
      <c r="I195" s="183"/>
      <c r="J195" s="237"/>
      <c r="K195" s="99"/>
      <c r="L195" s="57">
        <v>47.25</v>
      </c>
      <c r="M195" s="57" t="s">
        <v>303</v>
      </c>
      <c r="N195" s="200"/>
      <c r="O195" s="101" t="s">
        <v>34</v>
      </c>
      <c r="P195" s="214"/>
      <c r="Q195" s="215"/>
      <c r="R195" s="216"/>
      <c r="S195" s="217"/>
      <c r="T195" s="183"/>
      <c r="U195" s="237"/>
      <c r="V195" s="66"/>
      <c r="AB195" s="103"/>
    </row>
    <row r="196" spans="1:28" ht="17.55" customHeight="1" x14ac:dyDescent="0.2">
      <c r="A196" s="57">
        <v>47.5</v>
      </c>
      <c r="B196" s="57" t="s">
        <v>293</v>
      </c>
      <c r="C196" s="200"/>
      <c r="D196" s="100" t="s">
        <v>292</v>
      </c>
      <c r="E196" s="210"/>
      <c r="F196" s="211"/>
      <c r="G196" s="212"/>
      <c r="H196" s="213"/>
      <c r="I196" s="185"/>
      <c r="J196" s="237"/>
      <c r="K196" s="99"/>
      <c r="L196" s="57">
        <v>47.5</v>
      </c>
      <c r="M196" s="57" t="s">
        <v>303</v>
      </c>
      <c r="N196" s="200"/>
      <c r="O196" s="100" t="s">
        <v>292</v>
      </c>
      <c r="P196" s="202"/>
      <c r="Q196" s="203"/>
      <c r="R196" s="204"/>
      <c r="S196" s="205"/>
      <c r="T196" s="185"/>
      <c r="U196" s="237"/>
      <c r="V196" s="66"/>
      <c r="AB196" s="103"/>
    </row>
    <row r="197" spans="1:28" ht="25.05" customHeight="1" thickBot="1" x14ac:dyDescent="0.25">
      <c r="A197" s="57">
        <v>47.75</v>
      </c>
      <c r="B197" s="57" t="s">
        <v>293</v>
      </c>
      <c r="C197" s="201"/>
      <c r="D197" s="102" t="s">
        <v>34</v>
      </c>
      <c r="E197" s="214"/>
      <c r="F197" s="215"/>
      <c r="G197" s="216"/>
      <c r="H197" s="217"/>
      <c r="I197" s="186"/>
      <c r="J197" s="238"/>
      <c r="K197" s="99"/>
      <c r="L197" s="57">
        <v>47.75</v>
      </c>
      <c r="M197" s="57" t="s">
        <v>303</v>
      </c>
      <c r="N197" s="201"/>
      <c r="O197" s="102" t="s">
        <v>34</v>
      </c>
      <c r="P197" s="214"/>
      <c r="Q197" s="215"/>
      <c r="R197" s="216"/>
      <c r="S197" s="217"/>
      <c r="T197" s="186"/>
      <c r="U197" s="238"/>
      <c r="V197" s="66"/>
      <c r="AB197" s="103"/>
    </row>
    <row r="198" spans="1:28" ht="17.55" customHeight="1" x14ac:dyDescent="0.2">
      <c r="A198" s="57">
        <v>48</v>
      </c>
      <c r="B198" s="57" t="s">
        <v>293</v>
      </c>
      <c r="C198" s="199">
        <v>48</v>
      </c>
      <c r="D198" s="98" t="s">
        <v>292</v>
      </c>
      <c r="E198" s="202"/>
      <c r="F198" s="203"/>
      <c r="G198" s="204"/>
      <c r="H198" s="205"/>
      <c r="I198" s="182"/>
      <c r="J198" s="236"/>
      <c r="K198" s="99"/>
      <c r="L198" s="57">
        <v>48</v>
      </c>
      <c r="M198" s="57" t="s">
        <v>303</v>
      </c>
      <c r="N198" s="199">
        <v>48</v>
      </c>
      <c r="O198" s="98" t="s">
        <v>292</v>
      </c>
      <c r="P198" s="202"/>
      <c r="Q198" s="203"/>
      <c r="R198" s="204"/>
      <c r="S198" s="205"/>
      <c r="T198" s="182"/>
      <c r="U198" s="236"/>
      <c r="V198" s="66"/>
      <c r="AB198" s="103"/>
    </row>
    <row r="199" spans="1:28" ht="25.05" customHeight="1" thickBot="1" x14ac:dyDescent="0.25">
      <c r="A199" s="57">
        <v>48.25</v>
      </c>
      <c r="B199" s="57" t="s">
        <v>293</v>
      </c>
      <c r="C199" s="200"/>
      <c r="D199" s="101" t="s">
        <v>34</v>
      </c>
      <c r="E199" s="206"/>
      <c r="F199" s="207"/>
      <c r="G199" s="208"/>
      <c r="H199" s="209"/>
      <c r="I199" s="183"/>
      <c r="J199" s="237"/>
      <c r="K199" s="99"/>
      <c r="L199" s="57">
        <v>48.25</v>
      </c>
      <c r="M199" s="57" t="s">
        <v>303</v>
      </c>
      <c r="N199" s="200"/>
      <c r="O199" s="101" t="s">
        <v>34</v>
      </c>
      <c r="P199" s="214"/>
      <c r="Q199" s="215"/>
      <c r="R199" s="216"/>
      <c r="S199" s="217"/>
      <c r="T199" s="183"/>
      <c r="U199" s="237"/>
      <c r="V199" s="66"/>
      <c r="AB199" s="61"/>
    </row>
    <row r="200" spans="1:28" ht="17.55" customHeight="1" x14ac:dyDescent="0.2">
      <c r="A200" s="57">
        <v>48.5</v>
      </c>
      <c r="B200" s="57" t="s">
        <v>293</v>
      </c>
      <c r="C200" s="200"/>
      <c r="D200" s="100" t="s">
        <v>292</v>
      </c>
      <c r="E200" s="210"/>
      <c r="F200" s="211"/>
      <c r="G200" s="212"/>
      <c r="H200" s="213"/>
      <c r="I200" s="185"/>
      <c r="J200" s="237"/>
      <c r="K200" s="99"/>
      <c r="L200" s="57">
        <v>48.5</v>
      </c>
      <c r="M200" s="57" t="s">
        <v>303</v>
      </c>
      <c r="N200" s="200"/>
      <c r="O200" s="100" t="s">
        <v>292</v>
      </c>
      <c r="P200" s="202"/>
      <c r="Q200" s="203"/>
      <c r="R200" s="204"/>
      <c r="S200" s="205"/>
      <c r="T200" s="185"/>
      <c r="U200" s="237"/>
      <c r="V200" s="66"/>
      <c r="AB200" s="61"/>
    </row>
    <row r="201" spans="1:28" ht="25.05" customHeight="1" thickBot="1" x14ac:dyDescent="0.25">
      <c r="A201" s="57">
        <v>48.75</v>
      </c>
      <c r="B201" s="57" t="s">
        <v>293</v>
      </c>
      <c r="C201" s="201"/>
      <c r="D201" s="102" t="s">
        <v>34</v>
      </c>
      <c r="E201" s="214"/>
      <c r="F201" s="215"/>
      <c r="G201" s="216"/>
      <c r="H201" s="217"/>
      <c r="I201" s="186"/>
      <c r="J201" s="238"/>
      <c r="K201" s="99"/>
      <c r="L201" s="57">
        <v>48.75</v>
      </c>
      <c r="M201" s="57" t="s">
        <v>303</v>
      </c>
      <c r="N201" s="201"/>
      <c r="O201" s="102" t="s">
        <v>34</v>
      </c>
      <c r="P201" s="214"/>
      <c r="Q201" s="215"/>
      <c r="R201" s="216"/>
      <c r="S201" s="217"/>
      <c r="T201" s="186"/>
      <c r="U201" s="238"/>
      <c r="V201" s="66"/>
      <c r="AB201" s="61"/>
    </row>
    <row r="202" spans="1:28" ht="17.55" customHeight="1" x14ac:dyDescent="0.2">
      <c r="A202" s="57">
        <v>49</v>
      </c>
      <c r="B202" s="57" t="s">
        <v>293</v>
      </c>
      <c r="C202" s="199">
        <v>49</v>
      </c>
      <c r="D202" s="98" t="s">
        <v>292</v>
      </c>
      <c r="E202" s="202"/>
      <c r="F202" s="203"/>
      <c r="G202" s="204"/>
      <c r="H202" s="205"/>
      <c r="I202" s="182"/>
      <c r="J202" s="236"/>
      <c r="K202" s="99"/>
      <c r="L202" s="57">
        <v>49</v>
      </c>
      <c r="M202" s="57" t="s">
        <v>303</v>
      </c>
      <c r="N202" s="199">
        <v>49</v>
      </c>
      <c r="O202" s="98" t="s">
        <v>292</v>
      </c>
      <c r="P202" s="202"/>
      <c r="Q202" s="203"/>
      <c r="R202" s="204"/>
      <c r="S202" s="205"/>
      <c r="T202" s="182"/>
      <c r="U202" s="236"/>
      <c r="V202" s="66"/>
      <c r="AB202" s="61"/>
    </row>
    <row r="203" spans="1:28" ht="25.05" customHeight="1" thickBot="1" x14ac:dyDescent="0.25">
      <c r="A203" s="57">
        <v>49.25</v>
      </c>
      <c r="B203" s="57" t="s">
        <v>293</v>
      </c>
      <c r="C203" s="200"/>
      <c r="D203" s="101" t="s">
        <v>34</v>
      </c>
      <c r="E203" s="206"/>
      <c r="F203" s="207"/>
      <c r="G203" s="208"/>
      <c r="H203" s="209"/>
      <c r="I203" s="183"/>
      <c r="J203" s="237"/>
      <c r="K203" s="99"/>
      <c r="L203" s="57">
        <v>49.25</v>
      </c>
      <c r="M203" s="57" t="s">
        <v>303</v>
      </c>
      <c r="N203" s="200"/>
      <c r="O203" s="101" t="s">
        <v>34</v>
      </c>
      <c r="P203" s="214"/>
      <c r="Q203" s="215"/>
      <c r="R203" s="216"/>
      <c r="S203" s="217"/>
      <c r="T203" s="183"/>
      <c r="U203" s="237"/>
      <c r="V203" s="66"/>
      <c r="AB203" s="61"/>
    </row>
    <row r="204" spans="1:28" ht="17.55" customHeight="1" x14ac:dyDescent="0.2">
      <c r="A204" s="57">
        <v>49.5</v>
      </c>
      <c r="B204" s="57" t="s">
        <v>293</v>
      </c>
      <c r="C204" s="200"/>
      <c r="D204" s="100" t="s">
        <v>292</v>
      </c>
      <c r="E204" s="210"/>
      <c r="F204" s="211"/>
      <c r="G204" s="212"/>
      <c r="H204" s="213"/>
      <c r="I204" s="185"/>
      <c r="J204" s="237"/>
      <c r="K204" s="99"/>
      <c r="L204" s="57">
        <v>49.5</v>
      </c>
      <c r="M204" s="57" t="s">
        <v>303</v>
      </c>
      <c r="N204" s="200"/>
      <c r="O204" s="100" t="s">
        <v>292</v>
      </c>
      <c r="P204" s="202"/>
      <c r="Q204" s="203"/>
      <c r="R204" s="204"/>
      <c r="S204" s="205"/>
      <c r="T204" s="185"/>
      <c r="U204" s="237"/>
      <c r="V204" s="66"/>
      <c r="AB204" s="61"/>
    </row>
    <row r="205" spans="1:28" ht="25.05" customHeight="1" thickBot="1" x14ac:dyDescent="0.25">
      <c r="A205" s="57">
        <v>49.75</v>
      </c>
      <c r="B205" s="57" t="s">
        <v>293</v>
      </c>
      <c r="C205" s="201"/>
      <c r="D205" s="102" t="s">
        <v>34</v>
      </c>
      <c r="E205" s="214"/>
      <c r="F205" s="215"/>
      <c r="G205" s="216"/>
      <c r="H205" s="217"/>
      <c r="I205" s="186"/>
      <c r="J205" s="238"/>
      <c r="K205" s="99"/>
      <c r="L205" s="57">
        <v>49.75</v>
      </c>
      <c r="M205" s="57" t="s">
        <v>303</v>
      </c>
      <c r="N205" s="201"/>
      <c r="O205" s="102" t="s">
        <v>34</v>
      </c>
      <c r="P205" s="214"/>
      <c r="Q205" s="215"/>
      <c r="R205" s="216"/>
      <c r="S205" s="217"/>
      <c r="T205" s="186"/>
      <c r="U205" s="238"/>
      <c r="V205" s="66"/>
      <c r="AB205" s="61"/>
    </row>
    <row r="206" spans="1:28" ht="17.55" customHeight="1" x14ac:dyDescent="0.2">
      <c r="A206" s="57">
        <v>50</v>
      </c>
      <c r="B206" s="57" t="s">
        <v>293</v>
      </c>
      <c r="C206" s="199">
        <v>50</v>
      </c>
      <c r="D206" s="98" t="s">
        <v>292</v>
      </c>
      <c r="E206" s="202"/>
      <c r="F206" s="203"/>
      <c r="G206" s="204"/>
      <c r="H206" s="205"/>
      <c r="I206" s="182"/>
      <c r="J206" s="236"/>
      <c r="K206" s="99"/>
      <c r="L206" s="57">
        <v>50</v>
      </c>
      <c r="M206" s="57" t="s">
        <v>303</v>
      </c>
      <c r="N206" s="199">
        <v>50</v>
      </c>
      <c r="O206" s="98" t="s">
        <v>292</v>
      </c>
      <c r="P206" s="202"/>
      <c r="Q206" s="203"/>
      <c r="R206" s="204"/>
      <c r="S206" s="205"/>
      <c r="T206" s="182"/>
      <c r="U206" s="236"/>
      <c r="V206" s="66"/>
      <c r="AB206" s="61"/>
    </row>
    <row r="207" spans="1:28" ht="25.05" customHeight="1" thickBot="1" x14ac:dyDescent="0.25">
      <c r="A207" s="57">
        <v>50.25</v>
      </c>
      <c r="B207" s="57" t="s">
        <v>293</v>
      </c>
      <c r="C207" s="200"/>
      <c r="D207" s="101" t="s">
        <v>34</v>
      </c>
      <c r="E207" s="206"/>
      <c r="F207" s="207"/>
      <c r="G207" s="208"/>
      <c r="H207" s="209"/>
      <c r="I207" s="183"/>
      <c r="J207" s="237"/>
      <c r="K207" s="99"/>
      <c r="L207" s="57">
        <v>50.25</v>
      </c>
      <c r="M207" s="57" t="s">
        <v>303</v>
      </c>
      <c r="N207" s="200"/>
      <c r="O207" s="101" t="s">
        <v>34</v>
      </c>
      <c r="P207" s="214"/>
      <c r="Q207" s="215"/>
      <c r="R207" s="216"/>
      <c r="S207" s="217"/>
      <c r="T207" s="183"/>
      <c r="U207" s="237"/>
      <c r="V207" s="66"/>
      <c r="AB207" s="61"/>
    </row>
    <row r="208" spans="1:28" ht="17.55" customHeight="1" x14ac:dyDescent="0.2">
      <c r="A208" s="57">
        <v>50.5</v>
      </c>
      <c r="B208" s="57" t="s">
        <v>293</v>
      </c>
      <c r="C208" s="200"/>
      <c r="D208" s="100" t="s">
        <v>292</v>
      </c>
      <c r="E208" s="210"/>
      <c r="F208" s="211"/>
      <c r="G208" s="212"/>
      <c r="H208" s="213"/>
      <c r="I208" s="185"/>
      <c r="J208" s="237"/>
      <c r="K208" s="99"/>
      <c r="L208" s="57">
        <v>50.5</v>
      </c>
      <c r="M208" s="57" t="s">
        <v>303</v>
      </c>
      <c r="N208" s="200"/>
      <c r="O208" s="100" t="s">
        <v>292</v>
      </c>
      <c r="P208" s="202"/>
      <c r="Q208" s="203"/>
      <c r="R208" s="204"/>
      <c r="S208" s="205"/>
      <c r="T208" s="185"/>
      <c r="U208" s="237"/>
      <c r="V208" s="66"/>
      <c r="AB208" s="61"/>
    </row>
    <row r="209" spans="1:28" ht="25.05" customHeight="1" thickBot="1" x14ac:dyDescent="0.25">
      <c r="A209" s="57">
        <v>50.75</v>
      </c>
      <c r="B209" s="57" t="s">
        <v>293</v>
      </c>
      <c r="C209" s="201"/>
      <c r="D209" s="102" t="s">
        <v>34</v>
      </c>
      <c r="E209" s="214"/>
      <c r="F209" s="215"/>
      <c r="G209" s="216"/>
      <c r="H209" s="217"/>
      <c r="I209" s="186"/>
      <c r="J209" s="238"/>
      <c r="K209" s="99"/>
      <c r="L209" s="57">
        <v>50.75</v>
      </c>
      <c r="M209" s="57" t="s">
        <v>303</v>
      </c>
      <c r="N209" s="201"/>
      <c r="O209" s="102" t="s">
        <v>34</v>
      </c>
      <c r="P209" s="214"/>
      <c r="Q209" s="215"/>
      <c r="R209" s="216"/>
      <c r="S209" s="217"/>
      <c r="T209" s="186"/>
      <c r="U209" s="238"/>
      <c r="V209" s="66"/>
      <c r="AB209" s="61"/>
    </row>
    <row r="210" spans="1:28" ht="17.55" customHeight="1" x14ac:dyDescent="0.2">
      <c r="A210" s="57">
        <v>51</v>
      </c>
      <c r="B210" s="57" t="s">
        <v>293</v>
      </c>
      <c r="C210" s="199">
        <v>51</v>
      </c>
      <c r="D210" s="98" t="s">
        <v>292</v>
      </c>
      <c r="E210" s="202"/>
      <c r="F210" s="203"/>
      <c r="G210" s="204"/>
      <c r="H210" s="205"/>
      <c r="I210" s="182"/>
      <c r="J210" s="236"/>
      <c r="K210" s="99"/>
      <c r="L210" s="57">
        <v>51</v>
      </c>
      <c r="M210" s="57" t="s">
        <v>303</v>
      </c>
      <c r="N210" s="199">
        <v>51</v>
      </c>
      <c r="O210" s="98" t="s">
        <v>292</v>
      </c>
      <c r="P210" s="202"/>
      <c r="Q210" s="203"/>
      <c r="R210" s="204"/>
      <c r="S210" s="205"/>
      <c r="T210" s="182"/>
      <c r="U210" s="236"/>
      <c r="V210" s="66"/>
      <c r="AB210" s="61"/>
    </row>
    <row r="211" spans="1:28" ht="25.05" customHeight="1" thickBot="1" x14ac:dyDescent="0.25">
      <c r="A211" s="57">
        <v>51.25</v>
      </c>
      <c r="B211" s="57" t="s">
        <v>293</v>
      </c>
      <c r="C211" s="200"/>
      <c r="D211" s="101" t="s">
        <v>34</v>
      </c>
      <c r="E211" s="206"/>
      <c r="F211" s="207"/>
      <c r="G211" s="208"/>
      <c r="H211" s="209"/>
      <c r="I211" s="183"/>
      <c r="J211" s="237"/>
      <c r="K211" s="99"/>
      <c r="L211" s="57">
        <v>51.25</v>
      </c>
      <c r="M211" s="57" t="s">
        <v>303</v>
      </c>
      <c r="N211" s="200"/>
      <c r="O211" s="101" t="s">
        <v>34</v>
      </c>
      <c r="P211" s="214"/>
      <c r="Q211" s="215"/>
      <c r="R211" s="216"/>
      <c r="S211" s="217"/>
      <c r="T211" s="183"/>
      <c r="U211" s="237"/>
      <c r="V211" s="66"/>
      <c r="AB211" s="61"/>
    </row>
    <row r="212" spans="1:28" ht="17.55" customHeight="1" x14ac:dyDescent="0.2">
      <c r="A212" s="57">
        <v>51.5</v>
      </c>
      <c r="B212" s="57" t="s">
        <v>293</v>
      </c>
      <c r="C212" s="200"/>
      <c r="D212" s="100" t="s">
        <v>292</v>
      </c>
      <c r="E212" s="210"/>
      <c r="F212" s="211"/>
      <c r="G212" s="212"/>
      <c r="H212" s="213"/>
      <c r="I212" s="185"/>
      <c r="J212" s="237"/>
      <c r="K212" s="99"/>
      <c r="L212" s="57">
        <v>51.5</v>
      </c>
      <c r="M212" s="57" t="s">
        <v>303</v>
      </c>
      <c r="N212" s="200"/>
      <c r="O212" s="100" t="s">
        <v>292</v>
      </c>
      <c r="P212" s="202"/>
      <c r="Q212" s="203"/>
      <c r="R212" s="204"/>
      <c r="S212" s="205"/>
      <c r="T212" s="185"/>
      <c r="U212" s="237"/>
      <c r="V212" s="66"/>
      <c r="AB212" s="61"/>
    </row>
    <row r="213" spans="1:28" ht="25.05" customHeight="1" thickBot="1" x14ac:dyDescent="0.25">
      <c r="A213" s="57">
        <v>51.75</v>
      </c>
      <c r="B213" s="57" t="s">
        <v>293</v>
      </c>
      <c r="C213" s="201"/>
      <c r="D213" s="102" t="s">
        <v>34</v>
      </c>
      <c r="E213" s="214"/>
      <c r="F213" s="215"/>
      <c r="G213" s="216"/>
      <c r="H213" s="217"/>
      <c r="I213" s="186"/>
      <c r="J213" s="238"/>
      <c r="K213" s="99"/>
      <c r="L213" s="57">
        <v>51.75</v>
      </c>
      <c r="M213" s="57" t="s">
        <v>303</v>
      </c>
      <c r="N213" s="201"/>
      <c r="O213" s="102" t="s">
        <v>34</v>
      </c>
      <c r="P213" s="214"/>
      <c r="Q213" s="215"/>
      <c r="R213" s="216"/>
      <c r="S213" s="217"/>
      <c r="T213" s="186"/>
      <c r="U213" s="238"/>
      <c r="V213" s="66"/>
      <c r="AB213" s="61"/>
    </row>
    <row r="214" spans="1:28" ht="17.55" customHeight="1" x14ac:dyDescent="0.2">
      <c r="A214" s="57">
        <v>52</v>
      </c>
      <c r="B214" s="57" t="s">
        <v>293</v>
      </c>
      <c r="C214" s="199">
        <v>52</v>
      </c>
      <c r="D214" s="98" t="s">
        <v>292</v>
      </c>
      <c r="E214" s="202"/>
      <c r="F214" s="203"/>
      <c r="G214" s="204"/>
      <c r="H214" s="205"/>
      <c r="I214" s="182"/>
      <c r="J214" s="236"/>
      <c r="K214" s="99"/>
      <c r="L214" s="57">
        <v>52</v>
      </c>
      <c r="M214" s="57" t="s">
        <v>303</v>
      </c>
      <c r="N214" s="199">
        <v>52</v>
      </c>
      <c r="O214" s="98" t="s">
        <v>292</v>
      </c>
      <c r="P214" s="202"/>
      <c r="Q214" s="203"/>
      <c r="R214" s="204"/>
      <c r="S214" s="205"/>
      <c r="T214" s="182"/>
      <c r="U214" s="236"/>
      <c r="V214" s="66"/>
      <c r="AB214" s="61"/>
    </row>
    <row r="215" spans="1:28" ht="25.05" customHeight="1" thickBot="1" x14ac:dyDescent="0.25">
      <c r="A215" s="57">
        <v>52.25</v>
      </c>
      <c r="B215" s="57" t="s">
        <v>293</v>
      </c>
      <c r="C215" s="200"/>
      <c r="D215" s="101" t="s">
        <v>34</v>
      </c>
      <c r="E215" s="206"/>
      <c r="F215" s="207"/>
      <c r="G215" s="208"/>
      <c r="H215" s="209"/>
      <c r="I215" s="183"/>
      <c r="J215" s="237"/>
      <c r="K215" s="99"/>
      <c r="L215" s="57">
        <v>52.25</v>
      </c>
      <c r="M215" s="57" t="s">
        <v>303</v>
      </c>
      <c r="N215" s="200"/>
      <c r="O215" s="101" t="s">
        <v>34</v>
      </c>
      <c r="P215" s="214"/>
      <c r="Q215" s="215"/>
      <c r="R215" s="216"/>
      <c r="S215" s="217"/>
      <c r="T215" s="183"/>
      <c r="U215" s="237"/>
      <c r="V215" s="66"/>
      <c r="AB215" s="61"/>
    </row>
    <row r="216" spans="1:28" ht="17.55" customHeight="1" x14ac:dyDescent="0.2">
      <c r="A216" s="57">
        <v>52.5</v>
      </c>
      <c r="B216" s="57" t="s">
        <v>293</v>
      </c>
      <c r="C216" s="200"/>
      <c r="D216" s="100" t="s">
        <v>292</v>
      </c>
      <c r="E216" s="210"/>
      <c r="F216" s="211"/>
      <c r="G216" s="212"/>
      <c r="H216" s="213"/>
      <c r="I216" s="185"/>
      <c r="J216" s="237"/>
      <c r="K216" s="99"/>
      <c r="L216" s="57">
        <v>52.5</v>
      </c>
      <c r="M216" s="57" t="s">
        <v>303</v>
      </c>
      <c r="N216" s="200"/>
      <c r="O216" s="100" t="s">
        <v>292</v>
      </c>
      <c r="P216" s="202"/>
      <c r="Q216" s="203"/>
      <c r="R216" s="204"/>
      <c r="S216" s="205"/>
      <c r="T216" s="185"/>
      <c r="U216" s="237"/>
      <c r="V216" s="66"/>
      <c r="AB216" s="61"/>
    </row>
    <row r="217" spans="1:28" ht="25.05" customHeight="1" thickBot="1" x14ac:dyDescent="0.25">
      <c r="A217" s="57">
        <v>52.75</v>
      </c>
      <c r="B217" s="57" t="s">
        <v>293</v>
      </c>
      <c r="C217" s="201"/>
      <c r="D217" s="102" t="s">
        <v>34</v>
      </c>
      <c r="E217" s="214"/>
      <c r="F217" s="215"/>
      <c r="G217" s="216"/>
      <c r="H217" s="217"/>
      <c r="I217" s="186"/>
      <c r="J217" s="238"/>
      <c r="K217" s="99"/>
      <c r="L217" s="57">
        <v>52.75</v>
      </c>
      <c r="M217" s="57" t="s">
        <v>303</v>
      </c>
      <c r="N217" s="201"/>
      <c r="O217" s="102" t="s">
        <v>34</v>
      </c>
      <c r="P217" s="214"/>
      <c r="Q217" s="215"/>
      <c r="R217" s="216"/>
      <c r="S217" s="217"/>
      <c r="T217" s="186"/>
      <c r="U217" s="238"/>
      <c r="V217" s="66"/>
      <c r="AB217" s="61"/>
    </row>
    <row r="218" spans="1:28" ht="17.55" customHeight="1" x14ac:dyDescent="0.2">
      <c r="A218" s="57">
        <v>53</v>
      </c>
      <c r="B218" s="57" t="s">
        <v>293</v>
      </c>
      <c r="C218" s="199">
        <v>53</v>
      </c>
      <c r="D218" s="98" t="s">
        <v>292</v>
      </c>
      <c r="E218" s="202"/>
      <c r="F218" s="203"/>
      <c r="G218" s="204"/>
      <c r="H218" s="205"/>
      <c r="I218" s="182"/>
      <c r="J218" s="236"/>
      <c r="K218" s="99"/>
      <c r="L218" s="57">
        <v>53</v>
      </c>
      <c r="M218" s="57" t="s">
        <v>303</v>
      </c>
      <c r="N218" s="199">
        <v>53</v>
      </c>
      <c r="O218" s="98" t="s">
        <v>292</v>
      </c>
      <c r="P218" s="202"/>
      <c r="Q218" s="203"/>
      <c r="R218" s="204"/>
      <c r="S218" s="205"/>
      <c r="T218" s="182"/>
      <c r="U218" s="236"/>
      <c r="V218" s="66"/>
      <c r="AB218" s="61"/>
    </row>
    <row r="219" spans="1:28" ht="25.05" customHeight="1" thickBot="1" x14ac:dyDescent="0.25">
      <c r="A219" s="57">
        <v>53.25</v>
      </c>
      <c r="B219" s="57" t="s">
        <v>293</v>
      </c>
      <c r="C219" s="200"/>
      <c r="D219" s="101" t="s">
        <v>34</v>
      </c>
      <c r="E219" s="206"/>
      <c r="F219" s="207"/>
      <c r="G219" s="208"/>
      <c r="H219" s="209"/>
      <c r="I219" s="183"/>
      <c r="J219" s="237"/>
      <c r="K219" s="99"/>
      <c r="L219" s="57">
        <v>53.25</v>
      </c>
      <c r="M219" s="57" t="s">
        <v>303</v>
      </c>
      <c r="N219" s="200"/>
      <c r="O219" s="101" t="s">
        <v>34</v>
      </c>
      <c r="P219" s="214"/>
      <c r="Q219" s="215"/>
      <c r="R219" s="216"/>
      <c r="S219" s="217"/>
      <c r="T219" s="183"/>
      <c r="U219" s="237"/>
      <c r="V219" s="66"/>
      <c r="AB219" s="61"/>
    </row>
    <row r="220" spans="1:28" ht="17.55" customHeight="1" x14ac:dyDescent="0.2">
      <c r="A220" s="57">
        <v>53.5</v>
      </c>
      <c r="B220" s="57" t="s">
        <v>293</v>
      </c>
      <c r="C220" s="200"/>
      <c r="D220" s="100" t="s">
        <v>292</v>
      </c>
      <c r="E220" s="210"/>
      <c r="F220" s="211"/>
      <c r="G220" s="212"/>
      <c r="H220" s="213"/>
      <c r="I220" s="185"/>
      <c r="J220" s="237"/>
      <c r="K220" s="99"/>
      <c r="L220" s="57">
        <v>53.5</v>
      </c>
      <c r="M220" s="57" t="s">
        <v>303</v>
      </c>
      <c r="N220" s="200"/>
      <c r="O220" s="100" t="s">
        <v>292</v>
      </c>
      <c r="P220" s="202"/>
      <c r="Q220" s="203"/>
      <c r="R220" s="204"/>
      <c r="S220" s="205"/>
      <c r="T220" s="185"/>
      <c r="U220" s="237"/>
      <c r="V220" s="66"/>
      <c r="AB220" s="61"/>
    </row>
    <row r="221" spans="1:28" ht="25.05" customHeight="1" thickBot="1" x14ac:dyDescent="0.25">
      <c r="A221" s="57">
        <v>53.75</v>
      </c>
      <c r="B221" s="57" t="s">
        <v>293</v>
      </c>
      <c r="C221" s="201"/>
      <c r="D221" s="102" t="s">
        <v>34</v>
      </c>
      <c r="E221" s="214"/>
      <c r="F221" s="215"/>
      <c r="G221" s="216"/>
      <c r="H221" s="217"/>
      <c r="I221" s="186"/>
      <c r="J221" s="238"/>
      <c r="K221" s="99"/>
      <c r="L221" s="57">
        <v>53.75</v>
      </c>
      <c r="M221" s="57" t="s">
        <v>303</v>
      </c>
      <c r="N221" s="201"/>
      <c r="O221" s="102" t="s">
        <v>34</v>
      </c>
      <c r="P221" s="214"/>
      <c r="Q221" s="215"/>
      <c r="R221" s="216"/>
      <c r="S221" s="217"/>
      <c r="T221" s="186"/>
      <c r="U221" s="238"/>
      <c r="V221" s="66"/>
      <c r="AB221" s="61"/>
    </row>
    <row r="222" spans="1:28" ht="17.55" customHeight="1" x14ac:dyDescent="0.2">
      <c r="A222" s="57">
        <v>54</v>
      </c>
      <c r="B222" s="57" t="s">
        <v>293</v>
      </c>
      <c r="C222" s="199">
        <v>54</v>
      </c>
      <c r="D222" s="98" t="s">
        <v>292</v>
      </c>
      <c r="E222" s="202"/>
      <c r="F222" s="203"/>
      <c r="G222" s="204"/>
      <c r="H222" s="205"/>
      <c r="I222" s="182"/>
      <c r="J222" s="236"/>
      <c r="K222" s="99"/>
      <c r="L222" s="57">
        <v>54</v>
      </c>
      <c r="M222" s="57" t="s">
        <v>303</v>
      </c>
      <c r="N222" s="199">
        <v>54</v>
      </c>
      <c r="O222" s="98" t="s">
        <v>292</v>
      </c>
      <c r="P222" s="202"/>
      <c r="Q222" s="203"/>
      <c r="R222" s="204"/>
      <c r="S222" s="205"/>
      <c r="T222" s="182"/>
      <c r="U222" s="236"/>
      <c r="V222" s="66"/>
      <c r="AB222" s="61"/>
    </row>
    <row r="223" spans="1:28" ht="25.05" customHeight="1" thickBot="1" x14ac:dyDescent="0.25">
      <c r="A223" s="57">
        <v>54.25</v>
      </c>
      <c r="B223" s="57" t="s">
        <v>293</v>
      </c>
      <c r="C223" s="200"/>
      <c r="D223" s="101" t="s">
        <v>34</v>
      </c>
      <c r="E223" s="206"/>
      <c r="F223" s="207"/>
      <c r="G223" s="208"/>
      <c r="H223" s="209"/>
      <c r="I223" s="183"/>
      <c r="J223" s="237"/>
      <c r="K223" s="99"/>
      <c r="L223" s="57">
        <v>54.25</v>
      </c>
      <c r="M223" s="57" t="s">
        <v>303</v>
      </c>
      <c r="N223" s="200"/>
      <c r="O223" s="101" t="s">
        <v>34</v>
      </c>
      <c r="P223" s="214"/>
      <c r="Q223" s="215"/>
      <c r="R223" s="216"/>
      <c r="S223" s="217"/>
      <c r="T223" s="183"/>
      <c r="U223" s="237"/>
      <c r="V223" s="66"/>
      <c r="AB223" s="61"/>
    </row>
    <row r="224" spans="1:28" ht="17.55" customHeight="1" x14ac:dyDescent="0.2">
      <c r="A224" s="57">
        <v>54.5</v>
      </c>
      <c r="B224" s="57" t="s">
        <v>293</v>
      </c>
      <c r="C224" s="200"/>
      <c r="D224" s="100" t="s">
        <v>292</v>
      </c>
      <c r="E224" s="210"/>
      <c r="F224" s="211"/>
      <c r="G224" s="212"/>
      <c r="H224" s="213"/>
      <c r="I224" s="185"/>
      <c r="J224" s="237"/>
      <c r="K224" s="99"/>
      <c r="L224" s="57">
        <v>54.5</v>
      </c>
      <c r="M224" s="57" t="s">
        <v>303</v>
      </c>
      <c r="N224" s="200"/>
      <c r="O224" s="100" t="s">
        <v>292</v>
      </c>
      <c r="P224" s="202"/>
      <c r="Q224" s="203"/>
      <c r="R224" s="204"/>
      <c r="S224" s="205"/>
      <c r="T224" s="185"/>
      <c r="U224" s="237"/>
      <c r="V224" s="66"/>
      <c r="AB224" s="61"/>
    </row>
    <row r="225" spans="1:28" ht="25.05" customHeight="1" thickBot="1" x14ac:dyDescent="0.25">
      <c r="A225" s="57">
        <v>54.75</v>
      </c>
      <c r="B225" s="57" t="s">
        <v>293</v>
      </c>
      <c r="C225" s="201"/>
      <c r="D225" s="102" t="s">
        <v>34</v>
      </c>
      <c r="E225" s="214"/>
      <c r="F225" s="215"/>
      <c r="G225" s="216"/>
      <c r="H225" s="217"/>
      <c r="I225" s="186"/>
      <c r="J225" s="238"/>
      <c r="K225" s="99"/>
      <c r="L225" s="57">
        <v>54.75</v>
      </c>
      <c r="M225" s="57" t="s">
        <v>303</v>
      </c>
      <c r="N225" s="201"/>
      <c r="O225" s="102" t="s">
        <v>34</v>
      </c>
      <c r="P225" s="214"/>
      <c r="Q225" s="215"/>
      <c r="R225" s="216"/>
      <c r="S225" s="217"/>
      <c r="T225" s="186"/>
      <c r="U225" s="238"/>
      <c r="V225" s="66"/>
      <c r="AB225" s="61"/>
    </row>
    <row r="226" spans="1:28" ht="17.55" customHeight="1" x14ac:dyDescent="0.2">
      <c r="A226" s="57">
        <v>55</v>
      </c>
      <c r="B226" s="57" t="s">
        <v>293</v>
      </c>
      <c r="C226" s="199">
        <v>55</v>
      </c>
      <c r="D226" s="98" t="s">
        <v>292</v>
      </c>
      <c r="E226" s="202"/>
      <c r="F226" s="203"/>
      <c r="G226" s="204"/>
      <c r="H226" s="205"/>
      <c r="I226" s="182"/>
      <c r="J226" s="236"/>
      <c r="K226" s="99"/>
      <c r="L226" s="57">
        <v>55</v>
      </c>
      <c r="M226" s="57" t="s">
        <v>303</v>
      </c>
      <c r="N226" s="199">
        <v>55</v>
      </c>
      <c r="O226" s="98" t="s">
        <v>292</v>
      </c>
      <c r="P226" s="202"/>
      <c r="Q226" s="203"/>
      <c r="R226" s="204"/>
      <c r="S226" s="205"/>
      <c r="T226" s="182"/>
      <c r="U226" s="236"/>
      <c r="V226" s="66"/>
      <c r="AB226" s="61"/>
    </row>
    <row r="227" spans="1:28" ht="25.05" customHeight="1" thickBot="1" x14ac:dyDescent="0.25">
      <c r="A227" s="57">
        <v>55.25</v>
      </c>
      <c r="B227" s="57" t="s">
        <v>293</v>
      </c>
      <c r="C227" s="200"/>
      <c r="D227" s="101" t="s">
        <v>34</v>
      </c>
      <c r="E227" s="206"/>
      <c r="F227" s="207"/>
      <c r="G227" s="208"/>
      <c r="H227" s="209"/>
      <c r="I227" s="183"/>
      <c r="J227" s="237"/>
      <c r="K227" s="99"/>
      <c r="L227" s="57">
        <v>55.25</v>
      </c>
      <c r="M227" s="57" t="s">
        <v>303</v>
      </c>
      <c r="N227" s="200"/>
      <c r="O227" s="101" t="s">
        <v>34</v>
      </c>
      <c r="P227" s="214"/>
      <c r="Q227" s="215"/>
      <c r="R227" s="216"/>
      <c r="S227" s="217"/>
      <c r="T227" s="183"/>
      <c r="U227" s="237"/>
      <c r="V227" s="66"/>
      <c r="AB227" s="61"/>
    </row>
    <row r="228" spans="1:28" ht="17.55" customHeight="1" x14ac:dyDescent="0.2">
      <c r="A228" s="57">
        <v>55.5</v>
      </c>
      <c r="B228" s="57" t="s">
        <v>293</v>
      </c>
      <c r="C228" s="200"/>
      <c r="D228" s="100" t="s">
        <v>292</v>
      </c>
      <c r="E228" s="210"/>
      <c r="F228" s="211"/>
      <c r="G228" s="212"/>
      <c r="H228" s="213"/>
      <c r="I228" s="185"/>
      <c r="J228" s="237"/>
      <c r="K228" s="99"/>
      <c r="L228" s="57">
        <v>55.5</v>
      </c>
      <c r="M228" s="57" t="s">
        <v>303</v>
      </c>
      <c r="N228" s="200"/>
      <c r="O228" s="100" t="s">
        <v>292</v>
      </c>
      <c r="P228" s="202"/>
      <c r="Q228" s="203"/>
      <c r="R228" s="204"/>
      <c r="S228" s="205"/>
      <c r="T228" s="185"/>
      <c r="U228" s="237"/>
      <c r="V228" s="66"/>
      <c r="AB228" s="61"/>
    </row>
    <row r="229" spans="1:28" ht="25.05" customHeight="1" thickBot="1" x14ac:dyDescent="0.25">
      <c r="A229" s="57">
        <v>55.75</v>
      </c>
      <c r="B229" s="57" t="s">
        <v>293</v>
      </c>
      <c r="C229" s="201"/>
      <c r="D229" s="102" t="s">
        <v>34</v>
      </c>
      <c r="E229" s="214"/>
      <c r="F229" s="215"/>
      <c r="G229" s="216"/>
      <c r="H229" s="217"/>
      <c r="I229" s="186"/>
      <c r="J229" s="238"/>
      <c r="K229" s="99"/>
      <c r="L229" s="57">
        <v>55.75</v>
      </c>
      <c r="M229" s="57" t="s">
        <v>303</v>
      </c>
      <c r="N229" s="201"/>
      <c r="O229" s="102" t="s">
        <v>34</v>
      </c>
      <c r="P229" s="214"/>
      <c r="Q229" s="215"/>
      <c r="R229" s="216"/>
      <c r="S229" s="217"/>
      <c r="T229" s="186"/>
      <c r="U229" s="238"/>
      <c r="V229" s="66"/>
      <c r="AB229" s="61"/>
    </row>
    <row r="230" spans="1:28" ht="16.95" customHeight="1" x14ac:dyDescent="0.2">
      <c r="C230" s="58"/>
      <c r="D230" s="79"/>
      <c r="E230" s="69"/>
      <c r="F230" s="69"/>
      <c r="G230" s="69"/>
      <c r="H230" s="69"/>
      <c r="I230" s="69"/>
      <c r="L230" s="58"/>
      <c r="M230" s="58"/>
      <c r="N230" s="58"/>
      <c r="O230" s="79"/>
      <c r="P230" s="69"/>
      <c r="Q230" s="69"/>
      <c r="R230" s="69"/>
      <c r="S230" s="69"/>
      <c r="T230" s="69"/>
      <c r="V230" s="69"/>
      <c r="AB230" s="61"/>
    </row>
    <row r="231" spans="1:28" ht="16.95" customHeight="1" x14ac:dyDescent="0.2">
      <c r="C231" s="58"/>
      <c r="D231" s="79"/>
      <c r="E231" s="69"/>
      <c r="F231" s="69"/>
      <c r="G231" s="69"/>
      <c r="H231" s="69"/>
      <c r="I231" s="69"/>
      <c r="L231" s="58"/>
      <c r="M231" s="58"/>
      <c r="N231" s="58"/>
      <c r="O231" s="79"/>
      <c r="P231" s="69"/>
      <c r="Q231" s="69"/>
      <c r="R231" s="69"/>
      <c r="S231" s="69"/>
      <c r="T231" s="69"/>
      <c r="V231" s="69"/>
      <c r="AB231" s="61"/>
    </row>
    <row r="232" spans="1:28" ht="16.5" customHeight="1" x14ac:dyDescent="0.2">
      <c r="C232" s="58"/>
      <c r="D232" s="79"/>
      <c r="E232" s="69"/>
      <c r="F232" s="69"/>
      <c r="G232" s="69"/>
      <c r="H232" s="69"/>
      <c r="I232" s="69"/>
      <c r="L232" s="58"/>
      <c r="M232" s="58"/>
      <c r="N232" s="58"/>
      <c r="O232" s="79"/>
      <c r="P232" s="69"/>
      <c r="Q232" s="69"/>
      <c r="R232" s="69"/>
      <c r="S232" s="69"/>
      <c r="T232" s="69"/>
      <c r="V232" s="69"/>
      <c r="AB232" s="61"/>
    </row>
    <row r="233" spans="1:28" ht="16.5" customHeight="1" x14ac:dyDescent="0.2">
      <c r="C233" s="58"/>
      <c r="D233" s="79"/>
      <c r="E233" s="69"/>
      <c r="F233" s="69"/>
      <c r="G233" s="69"/>
      <c r="H233" s="69"/>
      <c r="I233" s="69"/>
      <c r="L233" s="58"/>
      <c r="M233" s="58"/>
      <c r="N233" s="58"/>
      <c r="O233" s="79"/>
      <c r="P233" s="69"/>
      <c r="Q233" s="69"/>
      <c r="R233" s="69"/>
      <c r="S233" s="69"/>
      <c r="T233" s="69"/>
      <c r="V233" s="69"/>
      <c r="AB233" s="61"/>
    </row>
    <row r="234" spans="1:28" ht="16.5" customHeight="1" x14ac:dyDescent="0.2">
      <c r="C234" s="58"/>
      <c r="D234" s="79"/>
      <c r="E234" s="69"/>
      <c r="F234" s="69"/>
      <c r="G234" s="69"/>
      <c r="H234" s="69"/>
      <c r="I234" s="69"/>
      <c r="L234" s="58"/>
      <c r="M234" s="58"/>
      <c r="N234" s="58"/>
      <c r="O234" s="79"/>
      <c r="P234" s="69"/>
      <c r="Q234" s="69"/>
      <c r="R234" s="69"/>
      <c r="S234" s="69"/>
      <c r="T234" s="69"/>
      <c r="V234" s="69"/>
      <c r="AB234" s="61"/>
    </row>
    <row r="235" spans="1:28" ht="16.5" customHeight="1" x14ac:dyDescent="0.2">
      <c r="C235" s="58"/>
      <c r="D235" s="79"/>
      <c r="E235" s="69"/>
      <c r="F235" s="69"/>
      <c r="G235" s="69"/>
      <c r="H235" s="69"/>
      <c r="I235" s="69"/>
      <c r="L235" s="58"/>
      <c r="M235" s="58"/>
      <c r="N235" s="58"/>
      <c r="O235" s="79"/>
      <c r="P235" s="69"/>
      <c r="Q235" s="69"/>
      <c r="R235" s="69"/>
      <c r="S235" s="69"/>
      <c r="T235" s="69"/>
      <c r="V235" s="69"/>
      <c r="AB235" s="61"/>
    </row>
    <row r="236" spans="1:28" ht="16.5" customHeight="1" x14ac:dyDescent="0.2">
      <c r="C236" s="58"/>
      <c r="D236" s="79"/>
      <c r="E236" s="69"/>
      <c r="F236" s="69"/>
      <c r="G236" s="69"/>
      <c r="H236" s="69"/>
      <c r="I236" s="69"/>
      <c r="L236" s="58"/>
      <c r="M236" s="58"/>
      <c r="N236" s="58"/>
      <c r="O236" s="79"/>
      <c r="P236" s="69"/>
      <c r="Q236" s="69"/>
      <c r="R236" s="69"/>
      <c r="S236" s="69"/>
      <c r="T236" s="69"/>
      <c r="V236" s="69"/>
      <c r="AB236" s="61"/>
    </row>
    <row r="237" spans="1:28" ht="16.5" customHeight="1" x14ac:dyDescent="0.2">
      <c r="C237" s="58"/>
      <c r="D237" s="79"/>
      <c r="E237" s="69"/>
      <c r="F237" s="69"/>
      <c r="G237" s="69"/>
      <c r="H237" s="69"/>
      <c r="I237" s="69"/>
      <c r="L237" s="58"/>
      <c r="M237" s="58"/>
      <c r="N237" s="58"/>
      <c r="O237" s="79"/>
      <c r="P237" s="69"/>
      <c r="Q237" s="69"/>
      <c r="R237" s="69"/>
      <c r="S237" s="69"/>
      <c r="T237" s="69"/>
      <c r="V237" s="69"/>
      <c r="AB237" s="61"/>
    </row>
    <row r="238" spans="1:28" ht="16.5" customHeight="1" x14ac:dyDescent="0.2">
      <c r="C238" s="58"/>
      <c r="D238" s="79"/>
      <c r="E238" s="69"/>
      <c r="F238" s="69"/>
      <c r="G238" s="69"/>
      <c r="H238" s="69"/>
      <c r="I238" s="69"/>
      <c r="L238" s="58"/>
      <c r="M238" s="58"/>
      <c r="N238" s="58"/>
      <c r="O238" s="79"/>
      <c r="P238" s="69"/>
      <c r="Q238" s="69"/>
      <c r="R238" s="69"/>
      <c r="S238" s="69"/>
      <c r="T238" s="69"/>
      <c r="V238" s="69"/>
      <c r="AB238" s="61"/>
    </row>
    <row r="239" spans="1:28" ht="16.5" customHeight="1" x14ac:dyDescent="0.2">
      <c r="C239" s="58"/>
      <c r="D239" s="79"/>
      <c r="E239" s="69"/>
      <c r="F239" s="69"/>
      <c r="G239" s="69"/>
      <c r="H239" s="69"/>
      <c r="I239" s="69"/>
      <c r="L239" s="58"/>
      <c r="M239" s="58"/>
      <c r="N239" s="58"/>
      <c r="O239" s="79"/>
      <c r="P239" s="69"/>
      <c r="Q239" s="69"/>
      <c r="R239" s="69"/>
      <c r="S239" s="69"/>
      <c r="T239" s="69"/>
      <c r="V239" s="69"/>
      <c r="AB239" s="61"/>
    </row>
    <row r="240" spans="1:28" ht="16.5" customHeight="1" x14ac:dyDescent="0.2">
      <c r="C240" s="58"/>
      <c r="D240" s="79"/>
      <c r="E240" s="69"/>
      <c r="F240" s="69"/>
      <c r="G240" s="69"/>
      <c r="H240" s="69"/>
      <c r="I240" s="69"/>
      <c r="L240" s="58"/>
      <c r="M240" s="58"/>
      <c r="N240" s="58"/>
      <c r="O240" s="79"/>
      <c r="P240" s="69"/>
      <c r="Q240" s="69"/>
      <c r="R240" s="69"/>
      <c r="S240" s="69"/>
      <c r="T240" s="69"/>
      <c r="V240" s="69"/>
      <c r="AB240" s="61"/>
    </row>
    <row r="241" spans="3:28" ht="16.5" customHeight="1" x14ac:dyDescent="0.2">
      <c r="C241" s="58"/>
      <c r="D241" s="79"/>
      <c r="E241" s="69"/>
      <c r="F241" s="69"/>
      <c r="G241" s="69"/>
      <c r="H241" s="69"/>
      <c r="I241" s="69"/>
      <c r="L241" s="58"/>
      <c r="M241" s="58"/>
      <c r="N241" s="58"/>
      <c r="O241" s="79"/>
      <c r="P241" s="69"/>
      <c r="Q241" s="69"/>
      <c r="R241" s="69"/>
      <c r="S241" s="69"/>
      <c r="T241" s="69"/>
      <c r="V241" s="69"/>
      <c r="AB241" s="61"/>
    </row>
    <row r="242" spans="3:28" ht="16.5" customHeight="1" x14ac:dyDescent="0.2">
      <c r="C242" s="58"/>
      <c r="D242" s="79"/>
      <c r="E242" s="69"/>
      <c r="F242" s="69"/>
      <c r="G242" s="69"/>
      <c r="H242" s="69"/>
      <c r="I242" s="69"/>
      <c r="L242" s="58"/>
      <c r="M242" s="58"/>
      <c r="N242" s="58"/>
      <c r="O242" s="79"/>
      <c r="P242" s="69"/>
      <c r="Q242" s="69"/>
      <c r="R242" s="69"/>
      <c r="S242" s="69"/>
      <c r="T242" s="69"/>
      <c r="V242" s="69"/>
      <c r="AB242" s="61"/>
    </row>
    <row r="243" spans="3:28" ht="16.5" customHeight="1" x14ac:dyDescent="0.2">
      <c r="C243" s="58"/>
      <c r="D243" s="79"/>
      <c r="E243" s="69"/>
      <c r="F243" s="69"/>
      <c r="G243" s="69"/>
      <c r="H243" s="69"/>
      <c r="I243" s="69"/>
      <c r="L243" s="58"/>
      <c r="M243" s="58"/>
      <c r="N243" s="58"/>
      <c r="O243" s="79"/>
      <c r="P243" s="69"/>
      <c r="Q243" s="69"/>
      <c r="R243" s="69"/>
      <c r="S243" s="69"/>
      <c r="T243" s="69"/>
      <c r="V243" s="69"/>
      <c r="AB243" s="61"/>
    </row>
    <row r="244" spans="3:28" ht="16.5" customHeight="1" x14ac:dyDescent="0.2">
      <c r="C244" s="58"/>
      <c r="D244" s="79"/>
      <c r="E244" s="69"/>
      <c r="F244" s="69"/>
      <c r="G244" s="69"/>
      <c r="H244" s="69"/>
      <c r="I244" s="69"/>
      <c r="L244" s="58"/>
      <c r="M244" s="58"/>
      <c r="N244" s="58"/>
      <c r="O244" s="79"/>
      <c r="P244" s="69"/>
      <c r="Q244" s="69"/>
      <c r="R244" s="69"/>
      <c r="S244" s="69"/>
      <c r="T244" s="69"/>
      <c r="V244" s="69"/>
      <c r="AB244" s="61"/>
    </row>
    <row r="245" spans="3:28" ht="16.5" customHeight="1" x14ac:dyDescent="0.2">
      <c r="C245" s="58"/>
      <c r="D245" s="79"/>
      <c r="E245" s="69"/>
      <c r="F245" s="69"/>
      <c r="G245" s="69"/>
      <c r="H245" s="69"/>
      <c r="I245" s="69"/>
      <c r="L245" s="58"/>
      <c r="M245" s="58"/>
      <c r="N245" s="58"/>
      <c r="O245" s="79"/>
      <c r="P245" s="69"/>
      <c r="Q245" s="69"/>
      <c r="R245" s="69"/>
      <c r="S245" s="69"/>
      <c r="T245" s="69"/>
      <c r="V245" s="69"/>
      <c r="AB245" s="61"/>
    </row>
    <row r="246" spans="3:28" ht="16.5" customHeight="1" x14ac:dyDescent="0.2">
      <c r="C246" s="58"/>
      <c r="D246" s="79"/>
      <c r="E246" s="69"/>
      <c r="F246" s="69"/>
      <c r="G246" s="69"/>
      <c r="H246" s="69"/>
      <c r="I246" s="69"/>
      <c r="L246" s="58"/>
      <c r="M246" s="58"/>
      <c r="N246" s="58"/>
      <c r="O246" s="79"/>
      <c r="P246" s="69"/>
      <c r="Q246" s="69"/>
      <c r="R246" s="69"/>
      <c r="S246" s="69"/>
      <c r="T246" s="69"/>
      <c r="V246" s="69"/>
      <c r="AB246" s="61"/>
    </row>
    <row r="247" spans="3:28" ht="16.5" customHeight="1" x14ac:dyDescent="0.2">
      <c r="C247" s="58"/>
      <c r="D247" s="79"/>
      <c r="E247" s="69"/>
      <c r="F247" s="69"/>
      <c r="G247" s="69"/>
      <c r="H247" s="69"/>
      <c r="I247" s="69"/>
      <c r="L247" s="58"/>
      <c r="M247" s="58"/>
      <c r="N247" s="58"/>
      <c r="O247" s="79"/>
      <c r="P247" s="69"/>
      <c r="Q247" s="69"/>
      <c r="R247" s="69"/>
      <c r="S247" s="69"/>
      <c r="T247" s="69"/>
      <c r="V247" s="69"/>
      <c r="AB247" s="61"/>
    </row>
    <row r="248" spans="3:28" ht="16.5" customHeight="1" x14ac:dyDescent="0.2">
      <c r="C248" s="58"/>
      <c r="D248" s="79"/>
      <c r="E248" s="69"/>
      <c r="F248" s="69"/>
      <c r="G248" s="69"/>
      <c r="H248" s="69"/>
      <c r="I248" s="69"/>
      <c r="L248" s="58"/>
      <c r="M248" s="58"/>
      <c r="N248" s="58"/>
      <c r="O248" s="79"/>
      <c r="P248" s="69"/>
      <c r="Q248" s="69"/>
      <c r="R248" s="69"/>
      <c r="S248" s="69"/>
      <c r="T248" s="69"/>
      <c r="V248" s="69"/>
      <c r="AB248" s="61"/>
    </row>
    <row r="249" spans="3:28" ht="16.5" customHeight="1" x14ac:dyDescent="0.2">
      <c r="C249" s="58"/>
      <c r="D249" s="79"/>
      <c r="E249" s="69"/>
      <c r="F249" s="69"/>
      <c r="G249" s="69"/>
      <c r="H249" s="69"/>
      <c r="I249" s="69"/>
      <c r="L249" s="58"/>
      <c r="M249" s="58"/>
      <c r="N249" s="58"/>
      <c r="O249" s="79"/>
      <c r="P249" s="69"/>
      <c r="Q249" s="69"/>
      <c r="R249" s="69"/>
      <c r="S249" s="69"/>
      <c r="T249" s="69"/>
      <c r="V249" s="69"/>
      <c r="AB249" s="61"/>
    </row>
    <row r="250" spans="3:28" ht="16.5" customHeight="1" x14ac:dyDescent="0.2">
      <c r="C250" s="58"/>
      <c r="D250" s="79"/>
      <c r="E250" s="69"/>
      <c r="F250" s="69"/>
      <c r="G250" s="69"/>
      <c r="H250" s="69"/>
      <c r="I250" s="69"/>
      <c r="L250" s="58"/>
      <c r="M250" s="58"/>
      <c r="N250" s="58"/>
      <c r="O250" s="79"/>
      <c r="P250" s="69"/>
      <c r="Q250" s="69"/>
      <c r="R250" s="69"/>
      <c r="S250" s="69"/>
      <c r="T250" s="69"/>
      <c r="V250" s="69"/>
      <c r="AB250" s="61"/>
    </row>
    <row r="251" spans="3:28" ht="16.5" customHeight="1" x14ac:dyDescent="0.2">
      <c r="C251" s="58"/>
      <c r="D251" s="79"/>
      <c r="E251" s="69"/>
      <c r="F251" s="69"/>
      <c r="G251" s="69"/>
      <c r="H251" s="69"/>
      <c r="I251" s="69"/>
      <c r="L251" s="58"/>
      <c r="M251" s="58"/>
      <c r="N251" s="58"/>
      <c r="O251" s="79"/>
      <c r="P251" s="69"/>
      <c r="Q251" s="69"/>
      <c r="R251" s="69"/>
      <c r="S251" s="69"/>
      <c r="T251" s="69"/>
      <c r="V251" s="69"/>
      <c r="AB251" s="61"/>
    </row>
    <row r="252" spans="3:28" ht="16.5" customHeight="1" x14ac:dyDescent="0.2">
      <c r="C252" s="58"/>
      <c r="D252" s="79"/>
      <c r="E252" s="69"/>
      <c r="F252" s="69"/>
      <c r="G252" s="69"/>
      <c r="H252" s="69"/>
      <c r="I252" s="69"/>
      <c r="L252" s="58"/>
      <c r="M252" s="58"/>
      <c r="N252" s="58"/>
      <c r="O252" s="79"/>
      <c r="P252" s="69"/>
      <c r="Q252" s="69"/>
      <c r="R252" s="69"/>
      <c r="S252" s="69"/>
      <c r="T252" s="69"/>
      <c r="V252" s="69"/>
      <c r="AB252" s="61"/>
    </row>
    <row r="253" spans="3:28" ht="16.5" customHeight="1" x14ac:dyDescent="0.2">
      <c r="C253" s="58"/>
      <c r="D253" s="79"/>
      <c r="E253" s="69"/>
      <c r="F253" s="69"/>
      <c r="G253" s="69"/>
      <c r="H253" s="69"/>
      <c r="I253" s="69"/>
      <c r="L253" s="58"/>
      <c r="M253" s="58"/>
      <c r="N253" s="58"/>
      <c r="O253" s="79"/>
      <c r="P253" s="69"/>
      <c r="Q253" s="69"/>
      <c r="R253" s="69"/>
      <c r="S253" s="69"/>
      <c r="T253" s="69"/>
      <c r="V253" s="69"/>
      <c r="AB253" s="61"/>
    </row>
    <row r="254" spans="3:28" ht="16.5" customHeight="1" x14ac:dyDescent="0.2">
      <c r="C254" s="58"/>
      <c r="D254" s="79"/>
      <c r="E254" s="69"/>
      <c r="F254" s="69"/>
      <c r="G254" s="69"/>
      <c r="H254" s="69"/>
      <c r="I254" s="69"/>
      <c r="L254" s="58"/>
      <c r="M254" s="58"/>
      <c r="N254" s="58"/>
      <c r="O254" s="79"/>
      <c r="P254" s="69"/>
      <c r="Q254" s="69"/>
      <c r="R254" s="69"/>
      <c r="S254" s="69"/>
      <c r="T254" s="69"/>
      <c r="V254" s="69"/>
      <c r="AB254" s="61"/>
    </row>
    <row r="255" spans="3:28" ht="16.5" customHeight="1" x14ac:dyDescent="0.2">
      <c r="C255" s="58"/>
      <c r="D255" s="79"/>
      <c r="E255" s="69"/>
      <c r="F255" s="69"/>
      <c r="G255" s="69"/>
      <c r="H255" s="69"/>
      <c r="I255" s="69"/>
      <c r="L255" s="58"/>
      <c r="M255" s="58"/>
      <c r="N255" s="58"/>
      <c r="O255" s="79"/>
      <c r="P255" s="69"/>
      <c r="Q255" s="69"/>
      <c r="R255" s="69"/>
      <c r="S255" s="69"/>
      <c r="T255" s="69"/>
      <c r="V255" s="69"/>
      <c r="AB255" s="61"/>
    </row>
    <row r="256" spans="3:28" ht="16.5" customHeight="1" x14ac:dyDescent="0.2">
      <c r="C256" s="58"/>
      <c r="D256" s="79"/>
      <c r="E256" s="69"/>
      <c r="F256" s="69"/>
      <c r="G256" s="69"/>
      <c r="H256" s="69"/>
      <c r="I256" s="69"/>
      <c r="L256" s="58"/>
      <c r="M256" s="58"/>
      <c r="N256" s="58"/>
      <c r="O256" s="79"/>
      <c r="P256" s="69"/>
      <c r="Q256" s="69"/>
      <c r="R256" s="69"/>
      <c r="S256" s="69"/>
      <c r="T256" s="69"/>
      <c r="V256" s="69"/>
      <c r="AB256" s="61"/>
    </row>
    <row r="257" spans="3:28" ht="16.5" customHeight="1" x14ac:dyDescent="0.2">
      <c r="C257" s="58"/>
      <c r="D257" s="79"/>
      <c r="E257" s="69"/>
      <c r="F257" s="69"/>
      <c r="G257" s="69"/>
      <c r="H257" s="69"/>
      <c r="I257" s="69"/>
      <c r="L257" s="58"/>
      <c r="M257" s="58"/>
      <c r="N257" s="58"/>
      <c r="O257" s="79"/>
      <c r="P257" s="69"/>
      <c r="Q257" s="69"/>
      <c r="R257" s="69"/>
      <c r="S257" s="69"/>
      <c r="T257" s="69"/>
      <c r="V257" s="69"/>
      <c r="AB257" s="61"/>
    </row>
    <row r="258" spans="3:28" ht="16.5" customHeight="1" x14ac:dyDescent="0.2">
      <c r="C258" s="58"/>
      <c r="D258" s="79"/>
      <c r="E258" s="69"/>
      <c r="F258" s="69"/>
      <c r="G258" s="69"/>
      <c r="H258" s="69"/>
      <c r="I258" s="69"/>
      <c r="L258" s="58"/>
      <c r="M258" s="58"/>
      <c r="N258" s="58"/>
      <c r="O258" s="79"/>
      <c r="P258" s="69"/>
      <c r="Q258" s="69"/>
      <c r="R258" s="69"/>
      <c r="S258" s="69"/>
      <c r="T258" s="69"/>
      <c r="V258" s="69"/>
      <c r="AB258" s="61"/>
    </row>
    <row r="259" spans="3:28" ht="16.5" customHeight="1" x14ac:dyDescent="0.2">
      <c r="C259" s="58"/>
      <c r="D259" s="79"/>
      <c r="E259" s="69"/>
      <c r="F259" s="69"/>
      <c r="G259" s="69"/>
      <c r="H259" s="69"/>
      <c r="I259" s="69"/>
      <c r="L259" s="58"/>
      <c r="M259" s="58"/>
      <c r="N259" s="58"/>
      <c r="O259" s="79"/>
      <c r="P259" s="69"/>
      <c r="Q259" s="69"/>
      <c r="R259" s="69"/>
      <c r="S259" s="69"/>
      <c r="T259" s="69"/>
      <c r="V259" s="69"/>
      <c r="AB259" s="61"/>
    </row>
    <row r="260" spans="3:28" ht="16.5" customHeight="1" x14ac:dyDescent="0.2">
      <c r="C260" s="58"/>
      <c r="D260" s="79"/>
      <c r="E260" s="69"/>
      <c r="F260" s="69"/>
      <c r="G260" s="69"/>
      <c r="H260" s="69"/>
      <c r="I260" s="69"/>
      <c r="L260" s="58"/>
      <c r="M260" s="58"/>
      <c r="N260" s="58"/>
      <c r="O260" s="79"/>
      <c r="P260" s="69"/>
      <c r="Q260" s="69"/>
      <c r="R260" s="69"/>
      <c r="S260" s="69"/>
      <c r="T260" s="69"/>
      <c r="V260" s="69"/>
      <c r="AB260" s="61"/>
    </row>
    <row r="261" spans="3:28" ht="16.5" customHeight="1" x14ac:dyDescent="0.2">
      <c r="C261" s="58"/>
      <c r="D261" s="79"/>
      <c r="E261" s="69"/>
      <c r="F261" s="69"/>
      <c r="G261" s="69"/>
      <c r="H261" s="69"/>
      <c r="I261" s="69"/>
      <c r="L261" s="58"/>
      <c r="M261" s="58"/>
      <c r="N261" s="58"/>
      <c r="O261" s="79"/>
      <c r="P261" s="69"/>
      <c r="Q261" s="69"/>
      <c r="R261" s="69"/>
      <c r="S261" s="69"/>
      <c r="T261" s="69"/>
      <c r="V261" s="69"/>
      <c r="AB261" s="61"/>
    </row>
    <row r="262" spans="3:28" ht="16.5" customHeight="1" x14ac:dyDescent="0.2">
      <c r="C262" s="58"/>
      <c r="D262" s="79"/>
      <c r="E262" s="69"/>
      <c r="F262" s="69"/>
      <c r="G262" s="69"/>
      <c r="H262" s="69"/>
      <c r="I262" s="69"/>
      <c r="L262" s="58"/>
      <c r="M262" s="58"/>
      <c r="N262" s="58"/>
      <c r="O262" s="79"/>
      <c r="P262" s="69"/>
      <c r="Q262" s="69"/>
      <c r="R262" s="69"/>
      <c r="S262" s="69"/>
      <c r="T262" s="69"/>
      <c r="V262" s="69"/>
      <c r="AB262" s="61"/>
    </row>
    <row r="263" spans="3:28" ht="16.5" customHeight="1" x14ac:dyDescent="0.2">
      <c r="C263" s="58"/>
      <c r="D263" s="79"/>
      <c r="E263" s="69"/>
      <c r="F263" s="69"/>
      <c r="G263" s="69"/>
      <c r="H263" s="69"/>
      <c r="I263" s="69"/>
      <c r="L263" s="58"/>
      <c r="M263" s="58"/>
      <c r="N263" s="58"/>
      <c r="O263" s="79"/>
      <c r="P263" s="69"/>
      <c r="Q263" s="69"/>
      <c r="R263" s="69"/>
      <c r="S263" s="69"/>
      <c r="T263" s="69"/>
      <c r="V263" s="69"/>
      <c r="AB263" s="61"/>
    </row>
    <row r="264" spans="3:28" ht="16.5" customHeight="1" x14ac:dyDescent="0.2">
      <c r="C264" s="58"/>
      <c r="D264" s="79"/>
      <c r="E264" s="69"/>
      <c r="F264" s="69"/>
      <c r="G264" s="69"/>
      <c r="H264" s="69"/>
      <c r="I264" s="69"/>
      <c r="L264" s="58"/>
      <c r="M264" s="58"/>
      <c r="N264" s="58"/>
      <c r="O264" s="79"/>
      <c r="P264" s="69"/>
      <c r="Q264" s="69"/>
      <c r="R264" s="69"/>
      <c r="S264" s="69"/>
      <c r="T264" s="69"/>
      <c r="V264" s="69"/>
      <c r="AB264" s="61"/>
    </row>
    <row r="265" spans="3:28" ht="16.5" customHeight="1" x14ac:dyDescent="0.2">
      <c r="C265" s="58"/>
      <c r="D265" s="79"/>
      <c r="E265" s="69"/>
      <c r="F265" s="69"/>
      <c r="G265" s="69"/>
      <c r="H265" s="69"/>
      <c r="I265" s="69"/>
      <c r="L265" s="58"/>
      <c r="M265" s="58"/>
      <c r="N265" s="58"/>
      <c r="O265" s="79"/>
      <c r="P265" s="69"/>
      <c r="Q265" s="69"/>
      <c r="R265" s="69"/>
      <c r="S265" s="69"/>
      <c r="T265" s="69"/>
      <c r="V265" s="69"/>
      <c r="AB265" s="61"/>
    </row>
    <row r="266" spans="3:28" ht="16.5" customHeight="1" x14ac:dyDescent="0.2">
      <c r="C266" s="58"/>
      <c r="D266" s="79"/>
      <c r="E266" s="69"/>
      <c r="F266" s="69"/>
      <c r="G266" s="69"/>
      <c r="H266" s="69"/>
      <c r="I266" s="69"/>
      <c r="L266" s="58"/>
      <c r="M266" s="58"/>
      <c r="N266" s="58"/>
      <c r="O266" s="79"/>
      <c r="P266" s="69"/>
      <c r="Q266" s="69"/>
      <c r="R266" s="69"/>
      <c r="S266" s="69"/>
      <c r="T266" s="69"/>
      <c r="V266" s="69"/>
      <c r="AB266" s="61"/>
    </row>
    <row r="267" spans="3:28" ht="16.5" customHeight="1" x14ac:dyDescent="0.2">
      <c r="C267" s="58"/>
      <c r="D267" s="79"/>
      <c r="E267" s="69"/>
      <c r="F267" s="69"/>
      <c r="G267" s="69"/>
      <c r="H267" s="69"/>
      <c r="I267" s="69"/>
      <c r="L267" s="58"/>
      <c r="M267" s="58"/>
      <c r="N267" s="58"/>
      <c r="O267" s="79"/>
      <c r="P267" s="69"/>
      <c r="Q267" s="69"/>
      <c r="R267" s="69"/>
      <c r="S267" s="69"/>
      <c r="T267" s="69"/>
      <c r="V267" s="69"/>
      <c r="AB267" s="61"/>
    </row>
    <row r="268" spans="3:28" ht="16.5" customHeight="1" x14ac:dyDescent="0.2">
      <c r="C268" s="58"/>
      <c r="D268" s="79"/>
      <c r="E268" s="69"/>
      <c r="F268" s="69"/>
      <c r="G268" s="69"/>
      <c r="H268" s="69"/>
      <c r="I268" s="69"/>
      <c r="L268" s="58"/>
      <c r="M268" s="58"/>
      <c r="N268" s="58"/>
      <c r="O268" s="79"/>
      <c r="P268" s="69"/>
      <c r="Q268" s="69"/>
      <c r="R268" s="69"/>
      <c r="S268" s="69"/>
      <c r="T268" s="69"/>
      <c r="V268" s="69"/>
      <c r="AB268" s="61"/>
    </row>
    <row r="269" spans="3:28" ht="16.5" customHeight="1" x14ac:dyDescent="0.2">
      <c r="C269" s="58"/>
      <c r="D269" s="79"/>
      <c r="E269" s="69"/>
      <c r="F269" s="69"/>
      <c r="G269" s="69"/>
      <c r="H269" s="69"/>
      <c r="I269" s="69"/>
      <c r="L269" s="58"/>
      <c r="M269" s="58"/>
      <c r="N269" s="58"/>
      <c r="O269" s="79"/>
      <c r="P269" s="69"/>
      <c r="Q269" s="69"/>
      <c r="R269" s="69"/>
      <c r="S269" s="69"/>
      <c r="T269" s="69"/>
      <c r="V269" s="69"/>
      <c r="AB269" s="61"/>
    </row>
    <row r="270" spans="3:28" ht="16.5" customHeight="1" x14ac:dyDescent="0.2">
      <c r="C270" s="58"/>
      <c r="D270" s="79"/>
      <c r="E270" s="69"/>
      <c r="F270" s="69"/>
      <c r="G270" s="69"/>
      <c r="H270" s="69"/>
      <c r="I270" s="69"/>
      <c r="L270" s="58"/>
      <c r="M270" s="58"/>
      <c r="N270" s="58"/>
      <c r="O270" s="79"/>
      <c r="P270" s="69"/>
      <c r="Q270" s="69"/>
      <c r="R270" s="69"/>
      <c r="S270" s="69"/>
      <c r="T270" s="69"/>
      <c r="V270" s="69"/>
      <c r="AB270" s="61"/>
    </row>
    <row r="271" spans="3:28" ht="16.5" customHeight="1" x14ac:dyDescent="0.2">
      <c r="C271" s="58"/>
      <c r="D271" s="79"/>
      <c r="E271" s="69"/>
      <c r="F271" s="69"/>
      <c r="G271" s="69"/>
      <c r="H271" s="69"/>
      <c r="I271" s="69"/>
      <c r="L271" s="58"/>
      <c r="M271" s="58"/>
      <c r="N271" s="58"/>
      <c r="O271" s="79"/>
      <c r="P271" s="69"/>
      <c r="Q271" s="69"/>
      <c r="R271" s="69"/>
      <c r="S271" s="69"/>
      <c r="T271" s="69"/>
      <c r="V271" s="69"/>
      <c r="AB271" s="61"/>
    </row>
    <row r="272" spans="3:28" ht="16.5" customHeight="1" x14ac:dyDescent="0.2">
      <c r="C272" s="58"/>
      <c r="D272" s="79"/>
      <c r="E272" s="69"/>
      <c r="F272" s="69"/>
      <c r="G272" s="69"/>
      <c r="H272" s="69"/>
      <c r="I272" s="69"/>
      <c r="L272" s="58"/>
      <c r="M272" s="58"/>
      <c r="N272" s="58"/>
      <c r="O272" s="79"/>
      <c r="P272" s="69"/>
      <c r="Q272" s="69"/>
      <c r="R272" s="69"/>
      <c r="S272" s="69"/>
      <c r="T272" s="69"/>
      <c r="V272" s="69"/>
      <c r="AB272" s="61"/>
    </row>
    <row r="273" spans="3:28" ht="16.5" customHeight="1" x14ac:dyDescent="0.2">
      <c r="C273" s="58"/>
      <c r="D273" s="79"/>
      <c r="E273" s="69"/>
      <c r="F273" s="69"/>
      <c r="G273" s="69"/>
      <c r="H273" s="69"/>
      <c r="I273" s="69"/>
      <c r="L273" s="58"/>
      <c r="M273" s="58"/>
      <c r="N273" s="58"/>
      <c r="O273" s="79"/>
      <c r="P273" s="69"/>
      <c r="Q273" s="69"/>
      <c r="R273" s="69"/>
      <c r="S273" s="69"/>
      <c r="T273" s="69"/>
      <c r="V273" s="69"/>
      <c r="AB273" s="61"/>
    </row>
    <row r="274" spans="3:28" ht="16.5" customHeight="1" x14ac:dyDescent="0.2">
      <c r="C274" s="58"/>
      <c r="D274" s="79"/>
      <c r="E274" s="69"/>
      <c r="F274" s="69"/>
      <c r="G274" s="69"/>
      <c r="H274" s="69"/>
      <c r="I274" s="69"/>
      <c r="L274" s="58"/>
      <c r="M274" s="58"/>
      <c r="N274" s="58"/>
      <c r="O274" s="79"/>
      <c r="P274" s="69"/>
      <c r="Q274" s="69"/>
      <c r="R274" s="69"/>
      <c r="S274" s="69"/>
      <c r="T274" s="69"/>
      <c r="V274" s="69"/>
      <c r="AB274" s="61"/>
    </row>
    <row r="275" spans="3:28" ht="16.5" customHeight="1" x14ac:dyDescent="0.2">
      <c r="C275" s="58"/>
      <c r="D275" s="79"/>
      <c r="E275" s="69"/>
      <c r="F275" s="69"/>
      <c r="G275" s="69"/>
      <c r="H275" s="69"/>
      <c r="I275" s="69"/>
      <c r="L275" s="58"/>
      <c r="M275" s="58"/>
      <c r="N275" s="58"/>
      <c r="O275" s="79"/>
      <c r="P275" s="69"/>
      <c r="Q275" s="69"/>
      <c r="R275" s="69"/>
      <c r="S275" s="69"/>
      <c r="T275" s="69"/>
      <c r="V275" s="69"/>
      <c r="AB275" s="61"/>
    </row>
    <row r="276" spans="3:28" ht="16.5" customHeight="1" x14ac:dyDescent="0.2">
      <c r="C276" s="58"/>
      <c r="D276" s="79"/>
      <c r="E276" s="69"/>
      <c r="F276" s="69"/>
      <c r="G276" s="69"/>
      <c r="H276" s="69"/>
      <c r="I276" s="69"/>
      <c r="L276" s="58"/>
      <c r="M276" s="58"/>
      <c r="N276" s="58"/>
      <c r="O276" s="79"/>
      <c r="P276" s="69"/>
      <c r="Q276" s="69"/>
      <c r="R276" s="69"/>
      <c r="S276" s="69"/>
      <c r="T276" s="69"/>
      <c r="V276" s="69"/>
      <c r="AB276" s="61"/>
    </row>
    <row r="277" spans="3:28" ht="16.5" customHeight="1" x14ac:dyDescent="0.2">
      <c r="C277" s="58"/>
      <c r="D277" s="79"/>
      <c r="E277" s="69"/>
      <c r="F277" s="69"/>
      <c r="G277" s="69"/>
      <c r="H277" s="69"/>
      <c r="I277" s="69"/>
      <c r="L277" s="58"/>
      <c r="M277" s="58"/>
      <c r="N277" s="58"/>
      <c r="O277" s="79"/>
      <c r="P277" s="69"/>
      <c r="Q277" s="69"/>
      <c r="R277" s="69"/>
      <c r="S277" s="69"/>
      <c r="T277" s="69"/>
      <c r="V277" s="69"/>
      <c r="AB277" s="61"/>
    </row>
    <row r="278" spans="3:28" ht="16.5" customHeight="1" x14ac:dyDescent="0.2">
      <c r="C278" s="58"/>
      <c r="D278" s="79"/>
      <c r="E278" s="69"/>
      <c r="F278" s="69"/>
      <c r="G278" s="69"/>
      <c r="H278" s="69"/>
      <c r="I278" s="69"/>
      <c r="L278" s="58"/>
      <c r="M278" s="58"/>
      <c r="N278" s="58"/>
      <c r="O278" s="79"/>
      <c r="P278" s="69"/>
      <c r="Q278" s="69"/>
      <c r="R278" s="69"/>
      <c r="S278" s="69"/>
      <c r="T278" s="69"/>
      <c r="V278" s="69"/>
      <c r="AB278" s="61"/>
    </row>
    <row r="279" spans="3:28" ht="16.5" customHeight="1" x14ac:dyDescent="0.2">
      <c r="C279" s="58"/>
      <c r="D279" s="79"/>
      <c r="E279" s="69"/>
      <c r="F279" s="69"/>
      <c r="G279" s="69"/>
      <c r="H279" s="69"/>
      <c r="I279" s="69"/>
      <c r="L279" s="58"/>
      <c r="M279" s="58"/>
      <c r="N279" s="58"/>
      <c r="O279" s="79"/>
      <c r="P279" s="69"/>
      <c r="Q279" s="69"/>
      <c r="R279" s="69"/>
      <c r="S279" s="69"/>
      <c r="T279" s="69"/>
      <c r="V279" s="69"/>
      <c r="AB279" s="61"/>
    </row>
    <row r="280" spans="3:28" ht="16.5" customHeight="1" x14ac:dyDescent="0.2">
      <c r="C280" s="58"/>
      <c r="D280" s="79"/>
      <c r="E280" s="69"/>
      <c r="F280" s="69"/>
      <c r="G280" s="69"/>
      <c r="H280" s="69"/>
      <c r="I280" s="69"/>
      <c r="L280" s="58"/>
      <c r="M280" s="58"/>
      <c r="N280" s="58"/>
      <c r="O280" s="79"/>
      <c r="P280" s="69"/>
      <c r="Q280" s="69"/>
      <c r="R280" s="69"/>
      <c r="S280" s="69"/>
      <c r="T280" s="69"/>
      <c r="V280" s="69"/>
      <c r="AB280" s="61"/>
    </row>
    <row r="281" spans="3:28" ht="16.5" customHeight="1" x14ac:dyDescent="0.2">
      <c r="C281" s="58"/>
      <c r="D281" s="79"/>
      <c r="E281" s="69"/>
      <c r="F281" s="69"/>
      <c r="G281" s="69"/>
      <c r="H281" s="69"/>
      <c r="I281" s="69"/>
      <c r="L281" s="58"/>
      <c r="M281" s="58"/>
      <c r="N281" s="58"/>
      <c r="O281" s="79"/>
      <c r="P281" s="69"/>
      <c r="Q281" s="69"/>
      <c r="R281" s="69"/>
      <c r="S281" s="69"/>
      <c r="T281" s="69"/>
      <c r="V281" s="69"/>
      <c r="AB281" s="61"/>
    </row>
    <row r="282" spans="3:28" ht="16.5" customHeight="1" x14ac:dyDescent="0.2">
      <c r="C282" s="58"/>
      <c r="D282" s="79"/>
      <c r="E282" s="69"/>
      <c r="F282" s="69"/>
      <c r="G282" s="69"/>
      <c r="H282" s="69"/>
      <c r="I282" s="69"/>
      <c r="L282" s="58"/>
      <c r="M282" s="58"/>
      <c r="N282" s="58"/>
      <c r="O282" s="79"/>
      <c r="P282" s="69"/>
      <c r="Q282" s="69"/>
      <c r="R282" s="69"/>
      <c r="S282" s="69"/>
      <c r="T282" s="69"/>
      <c r="V282" s="69"/>
      <c r="AB282" s="61"/>
    </row>
    <row r="283" spans="3:28" ht="16.5" customHeight="1" x14ac:dyDescent="0.2">
      <c r="C283" s="58"/>
      <c r="D283" s="79"/>
      <c r="E283" s="69"/>
      <c r="F283" s="69"/>
      <c r="G283" s="69"/>
      <c r="H283" s="69"/>
      <c r="I283" s="69"/>
      <c r="L283" s="58"/>
      <c r="M283" s="58"/>
      <c r="N283" s="58"/>
      <c r="O283" s="79"/>
      <c r="P283" s="69"/>
      <c r="Q283" s="69"/>
      <c r="R283" s="69"/>
      <c r="S283" s="69"/>
      <c r="T283" s="69"/>
      <c r="V283" s="69"/>
      <c r="AB283" s="61"/>
    </row>
    <row r="284" spans="3:28" ht="16.5" customHeight="1" x14ac:dyDescent="0.2">
      <c r="C284" s="58"/>
      <c r="D284" s="79"/>
      <c r="E284" s="69"/>
      <c r="F284" s="69"/>
      <c r="G284" s="69"/>
      <c r="H284" s="69"/>
      <c r="I284" s="69"/>
      <c r="L284" s="58"/>
      <c r="M284" s="58"/>
      <c r="N284" s="58"/>
      <c r="O284" s="79"/>
      <c r="P284" s="69"/>
      <c r="Q284" s="69"/>
      <c r="R284" s="69"/>
      <c r="S284" s="69"/>
      <c r="T284" s="69"/>
      <c r="V284" s="69"/>
      <c r="AB284" s="61"/>
    </row>
    <row r="285" spans="3:28" ht="16.5" customHeight="1" x14ac:dyDescent="0.2">
      <c r="C285" s="58"/>
      <c r="D285" s="79"/>
      <c r="E285" s="69"/>
      <c r="F285" s="69"/>
      <c r="G285" s="69"/>
      <c r="H285" s="69"/>
      <c r="I285" s="69"/>
      <c r="L285" s="58"/>
      <c r="M285" s="58"/>
      <c r="N285" s="58"/>
      <c r="O285" s="79"/>
      <c r="P285" s="69"/>
      <c r="Q285" s="69"/>
      <c r="R285" s="69"/>
      <c r="S285" s="69"/>
      <c r="T285" s="69"/>
      <c r="V285" s="69"/>
      <c r="AB285" s="61"/>
    </row>
    <row r="286" spans="3:28" ht="16.5" customHeight="1" x14ac:dyDescent="0.2">
      <c r="C286" s="58"/>
      <c r="D286" s="79"/>
      <c r="E286" s="69"/>
      <c r="F286" s="69"/>
      <c r="G286" s="69"/>
      <c r="H286" s="69"/>
      <c r="I286" s="69"/>
      <c r="L286" s="58"/>
      <c r="M286" s="58"/>
      <c r="N286" s="58"/>
      <c r="O286" s="79"/>
      <c r="P286" s="69"/>
      <c r="Q286" s="69"/>
      <c r="R286" s="69"/>
      <c r="S286" s="69"/>
      <c r="T286" s="69"/>
      <c r="V286" s="69"/>
      <c r="AB286" s="61"/>
    </row>
    <row r="287" spans="3:28" ht="16.5" customHeight="1" x14ac:dyDescent="0.2">
      <c r="C287" s="58"/>
      <c r="D287" s="79"/>
      <c r="E287" s="69"/>
      <c r="F287" s="69"/>
      <c r="G287" s="69"/>
      <c r="H287" s="69"/>
      <c r="I287" s="69"/>
      <c r="L287" s="58"/>
      <c r="M287" s="58"/>
      <c r="N287" s="58"/>
      <c r="O287" s="79"/>
      <c r="P287" s="69"/>
      <c r="Q287" s="69"/>
      <c r="R287" s="69"/>
      <c r="S287" s="69"/>
      <c r="T287" s="69"/>
      <c r="V287" s="69"/>
      <c r="AB287" s="61"/>
    </row>
    <row r="288" spans="3:28" ht="16.5" customHeight="1" x14ac:dyDescent="0.2">
      <c r="C288" s="58"/>
      <c r="D288" s="79"/>
      <c r="E288" s="69"/>
      <c r="F288" s="69"/>
      <c r="G288" s="69"/>
      <c r="H288" s="69"/>
      <c r="I288" s="69"/>
      <c r="L288" s="58"/>
      <c r="M288" s="58"/>
      <c r="N288" s="58"/>
      <c r="O288" s="79"/>
      <c r="P288" s="69"/>
      <c r="Q288" s="69"/>
      <c r="R288" s="69"/>
      <c r="S288" s="69"/>
      <c r="T288" s="69"/>
      <c r="V288" s="69"/>
      <c r="AB288" s="61"/>
    </row>
    <row r="289" spans="3:28" ht="16.5" customHeight="1" x14ac:dyDescent="0.2">
      <c r="C289" s="58"/>
      <c r="D289" s="79"/>
      <c r="E289" s="69"/>
      <c r="F289" s="69"/>
      <c r="G289" s="69"/>
      <c r="H289" s="69"/>
      <c r="I289" s="69"/>
      <c r="L289" s="58"/>
      <c r="M289" s="58"/>
      <c r="N289" s="58"/>
      <c r="O289" s="79"/>
      <c r="P289" s="69"/>
      <c r="Q289" s="69"/>
      <c r="R289" s="69"/>
      <c r="S289" s="69"/>
      <c r="T289" s="69"/>
      <c r="V289" s="69"/>
      <c r="AB289" s="61"/>
    </row>
    <row r="290" spans="3:28" ht="16.5" customHeight="1" x14ac:dyDescent="0.2">
      <c r="C290" s="58"/>
      <c r="D290" s="79"/>
      <c r="E290" s="69"/>
      <c r="F290" s="69"/>
      <c r="G290" s="69"/>
      <c r="H290" s="69"/>
      <c r="I290" s="69"/>
      <c r="L290" s="58"/>
      <c r="M290" s="58"/>
      <c r="N290" s="58"/>
      <c r="O290" s="79"/>
      <c r="P290" s="69"/>
      <c r="Q290" s="69"/>
      <c r="R290" s="69"/>
      <c r="S290" s="69"/>
      <c r="T290" s="69"/>
      <c r="V290" s="69"/>
      <c r="AB290" s="61"/>
    </row>
    <row r="291" spans="3:28" ht="16.5" customHeight="1" x14ac:dyDescent="0.2">
      <c r="C291" s="58"/>
      <c r="D291" s="79"/>
      <c r="E291" s="69"/>
      <c r="F291" s="69"/>
      <c r="G291" s="69"/>
      <c r="H291" s="69"/>
      <c r="I291" s="69"/>
      <c r="L291" s="58"/>
      <c r="M291" s="58"/>
      <c r="N291" s="58"/>
      <c r="O291" s="79"/>
      <c r="P291" s="69"/>
      <c r="Q291" s="69"/>
      <c r="R291" s="69"/>
      <c r="S291" s="69"/>
      <c r="T291" s="69"/>
      <c r="V291" s="69"/>
      <c r="AB291" s="61"/>
    </row>
    <row r="292" spans="3:28" ht="16.5" customHeight="1" x14ac:dyDescent="0.2">
      <c r="C292" s="58"/>
      <c r="D292" s="79"/>
      <c r="E292" s="69"/>
      <c r="F292" s="69"/>
      <c r="G292" s="69"/>
      <c r="H292" s="69"/>
      <c r="I292" s="69"/>
      <c r="L292" s="58"/>
      <c r="M292" s="58"/>
      <c r="N292" s="58"/>
      <c r="O292" s="79"/>
      <c r="P292" s="69"/>
      <c r="Q292" s="69"/>
      <c r="R292" s="69"/>
      <c r="S292" s="69"/>
      <c r="T292" s="69"/>
      <c r="V292" s="69"/>
      <c r="AB292" s="61"/>
    </row>
    <row r="293" spans="3:28" ht="16.5" customHeight="1" x14ac:dyDescent="0.2">
      <c r="C293" s="58"/>
      <c r="D293" s="79"/>
      <c r="E293" s="69"/>
      <c r="F293" s="69"/>
      <c r="G293" s="69"/>
      <c r="H293" s="69"/>
      <c r="I293" s="69"/>
      <c r="L293" s="58"/>
      <c r="M293" s="58"/>
      <c r="N293" s="58"/>
      <c r="O293" s="79"/>
      <c r="P293" s="69"/>
      <c r="Q293" s="69"/>
      <c r="R293" s="69"/>
      <c r="S293" s="69"/>
      <c r="T293" s="69"/>
      <c r="V293" s="69"/>
      <c r="AB293" s="61"/>
    </row>
    <row r="294" spans="3:28" ht="16.5" customHeight="1" x14ac:dyDescent="0.2">
      <c r="C294" s="58"/>
      <c r="D294" s="79"/>
      <c r="E294" s="69"/>
      <c r="F294" s="69"/>
      <c r="G294" s="69"/>
      <c r="H294" s="69"/>
      <c r="I294" s="69"/>
      <c r="L294" s="58"/>
      <c r="M294" s="58"/>
      <c r="N294" s="58"/>
      <c r="O294" s="79"/>
      <c r="P294" s="69"/>
      <c r="Q294" s="69"/>
      <c r="R294" s="69"/>
      <c r="S294" s="69"/>
      <c r="T294" s="69"/>
      <c r="V294" s="69"/>
      <c r="AB294" s="61"/>
    </row>
    <row r="295" spans="3:28" ht="16.5" customHeight="1" x14ac:dyDescent="0.2">
      <c r="C295" s="58"/>
      <c r="D295" s="79"/>
      <c r="E295" s="69"/>
      <c r="F295" s="69"/>
      <c r="G295" s="69"/>
      <c r="H295" s="69"/>
      <c r="I295" s="69"/>
      <c r="L295" s="58"/>
      <c r="M295" s="58"/>
      <c r="N295" s="58"/>
      <c r="O295" s="79"/>
      <c r="P295" s="69"/>
      <c r="Q295" s="69"/>
      <c r="R295" s="69"/>
      <c r="S295" s="69"/>
      <c r="T295" s="69"/>
      <c r="V295" s="69"/>
      <c r="AB295" s="61"/>
    </row>
    <row r="296" spans="3:28" ht="16.5" customHeight="1" x14ac:dyDescent="0.2">
      <c r="C296" s="58"/>
      <c r="D296" s="79"/>
      <c r="E296" s="69"/>
      <c r="F296" s="69"/>
      <c r="G296" s="69"/>
      <c r="H296" s="69"/>
      <c r="I296" s="69"/>
      <c r="L296" s="58"/>
      <c r="M296" s="58"/>
      <c r="N296" s="58"/>
      <c r="O296" s="79"/>
      <c r="P296" s="69"/>
      <c r="Q296" s="69"/>
      <c r="R296" s="69"/>
      <c r="S296" s="69"/>
      <c r="T296" s="69"/>
      <c r="V296" s="69"/>
      <c r="AB296" s="61"/>
    </row>
  </sheetData>
  <sheetProtection sheet="1" objects="1" scenarios="1"/>
  <mergeCells count="1342">
    <mergeCell ref="W2:AA2"/>
    <mergeCell ref="W3:AA5"/>
    <mergeCell ref="W6:AA6"/>
    <mergeCell ref="W9:AA9"/>
    <mergeCell ref="W10:AA41"/>
    <mergeCell ref="U218:U221"/>
    <mergeCell ref="U222:U225"/>
    <mergeCell ref="U226:U229"/>
    <mergeCell ref="U194:U197"/>
    <mergeCell ref="U198:U201"/>
    <mergeCell ref="U202:U205"/>
    <mergeCell ref="U206:U209"/>
    <mergeCell ref="U210:U213"/>
    <mergeCell ref="U214:U217"/>
    <mergeCell ref="U170:U173"/>
    <mergeCell ref="U174:U177"/>
    <mergeCell ref="U178:U181"/>
    <mergeCell ref="U182:U185"/>
    <mergeCell ref="U186:U189"/>
    <mergeCell ref="U190:U193"/>
    <mergeCell ref="U146:U149"/>
    <mergeCell ref="U150:U153"/>
    <mergeCell ref="U154:U157"/>
    <mergeCell ref="U158:U161"/>
    <mergeCell ref="U162:U165"/>
    <mergeCell ref="U166:U169"/>
    <mergeCell ref="U122:U125"/>
    <mergeCell ref="U126:U129"/>
    <mergeCell ref="U130:U133"/>
    <mergeCell ref="U134:U137"/>
    <mergeCell ref="U138:U141"/>
    <mergeCell ref="U142:U145"/>
    <mergeCell ref="U98:U101"/>
    <mergeCell ref="U102:U105"/>
    <mergeCell ref="U106:U109"/>
    <mergeCell ref="U110:U113"/>
    <mergeCell ref="U114:U117"/>
    <mergeCell ref="U118:U121"/>
    <mergeCell ref="U74:U77"/>
    <mergeCell ref="U78:U81"/>
    <mergeCell ref="U82:U85"/>
    <mergeCell ref="U86:U89"/>
    <mergeCell ref="U90:U93"/>
    <mergeCell ref="U94:U97"/>
    <mergeCell ref="U50:U53"/>
    <mergeCell ref="U54:U57"/>
    <mergeCell ref="U58:U61"/>
    <mergeCell ref="U62:U65"/>
    <mergeCell ref="U66:U69"/>
    <mergeCell ref="U70:U73"/>
    <mergeCell ref="U26:U29"/>
    <mergeCell ref="U30:U33"/>
    <mergeCell ref="U34:U37"/>
    <mergeCell ref="U38:U41"/>
    <mergeCell ref="U42:U45"/>
    <mergeCell ref="U46:U49"/>
    <mergeCell ref="C8:J8"/>
    <mergeCell ref="N8:U8"/>
    <mergeCell ref="J10:J13"/>
    <mergeCell ref="J14:J17"/>
    <mergeCell ref="J18:J21"/>
    <mergeCell ref="J22:J25"/>
    <mergeCell ref="U10:U13"/>
    <mergeCell ref="U14:U17"/>
    <mergeCell ref="U18:U21"/>
    <mergeCell ref="U22:U25"/>
    <mergeCell ref="R228:S228"/>
    <mergeCell ref="T228:T229"/>
    <mergeCell ref="E229:F229"/>
    <mergeCell ref="G229:H229"/>
    <mergeCell ref="P229:Q229"/>
    <mergeCell ref="R229:S229"/>
    <mergeCell ref="J226:J229"/>
    <mergeCell ref="R226:S226"/>
    <mergeCell ref="T226:T227"/>
    <mergeCell ref="E227:F227"/>
    <mergeCell ref="G227:H227"/>
    <mergeCell ref="P227:Q227"/>
    <mergeCell ref="R227:S227"/>
    <mergeCell ref="C226:C229"/>
    <mergeCell ref="E226:F226"/>
    <mergeCell ref="G226:H226"/>
    <mergeCell ref="I226:I227"/>
    <mergeCell ref="N226:N229"/>
    <mergeCell ref="P226:Q226"/>
    <mergeCell ref="E228:F228"/>
    <mergeCell ref="G228:H228"/>
    <mergeCell ref="I228:I229"/>
    <mergeCell ref="P228:Q228"/>
    <mergeCell ref="R224:S224"/>
    <mergeCell ref="T224:T225"/>
    <mergeCell ref="E225:F225"/>
    <mergeCell ref="G225:H225"/>
    <mergeCell ref="P225:Q225"/>
    <mergeCell ref="R225:S225"/>
    <mergeCell ref="J222:J225"/>
    <mergeCell ref="R222:S222"/>
    <mergeCell ref="T222:T223"/>
    <mergeCell ref="E223:F223"/>
    <mergeCell ref="G223:H223"/>
    <mergeCell ref="P223:Q223"/>
    <mergeCell ref="R223:S223"/>
    <mergeCell ref="C222:C225"/>
    <mergeCell ref="E222:F222"/>
    <mergeCell ref="G222:H222"/>
    <mergeCell ref="I222:I223"/>
    <mergeCell ref="N222:N225"/>
    <mergeCell ref="P222:Q222"/>
    <mergeCell ref="E224:F224"/>
    <mergeCell ref="G224:H224"/>
    <mergeCell ref="I224:I225"/>
    <mergeCell ref="P224:Q224"/>
    <mergeCell ref="R220:S220"/>
    <mergeCell ref="T220:T221"/>
    <mergeCell ref="E221:F221"/>
    <mergeCell ref="G221:H221"/>
    <mergeCell ref="P221:Q221"/>
    <mergeCell ref="R221:S221"/>
    <mergeCell ref="J218:J221"/>
    <mergeCell ref="R218:S218"/>
    <mergeCell ref="T218:T219"/>
    <mergeCell ref="E219:F219"/>
    <mergeCell ref="G219:H219"/>
    <mergeCell ref="P219:Q219"/>
    <mergeCell ref="R219:S219"/>
    <mergeCell ref="C218:C221"/>
    <mergeCell ref="E218:F218"/>
    <mergeCell ref="G218:H218"/>
    <mergeCell ref="I218:I219"/>
    <mergeCell ref="N218:N221"/>
    <mergeCell ref="P218:Q218"/>
    <mergeCell ref="E220:F220"/>
    <mergeCell ref="G220:H220"/>
    <mergeCell ref="I220:I221"/>
    <mergeCell ref="P220:Q220"/>
    <mergeCell ref="R216:S216"/>
    <mergeCell ref="T216:T217"/>
    <mergeCell ref="E217:F217"/>
    <mergeCell ref="G217:H217"/>
    <mergeCell ref="P217:Q217"/>
    <mergeCell ref="R217:S217"/>
    <mergeCell ref="J214:J217"/>
    <mergeCell ref="R214:S214"/>
    <mergeCell ref="T214:T215"/>
    <mergeCell ref="E215:F215"/>
    <mergeCell ref="G215:H215"/>
    <mergeCell ref="P215:Q215"/>
    <mergeCell ref="R215:S215"/>
    <mergeCell ref="C214:C217"/>
    <mergeCell ref="E214:F214"/>
    <mergeCell ref="G214:H214"/>
    <mergeCell ref="I214:I215"/>
    <mergeCell ref="N214:N217"/>
    <mergeCell ref="P214:Q214"/>
    <mergeCell ref="E216:F216"/>
    <mergeCell ref="G216:H216"/>
    <mergeCell ref="I216:I217"/>
    <mergeCell ref="P216:Q216"/>
    <mergeCell ref="R212:S212"/>
    <mergeCell ref="T212:T213"/>
    <mergeCell ref="E213:F213"/>
    <mergeCell ref="G213:H213"/>
    <mergeCell ref="P213:Q213"/>
    <mergeCell ref="R213:S213"/>
    <mergeCell ref="J210:J213"/>
    <mergeCell ref="R210:S210"/>
    <mergeCell ref="T210:T211"/>
    <mergeCell ref="E211:F211"/>
    <mergeCell ref="G211:H211"/>
    <mergeCell ref="P211:Q211"/>
    <mergeCell ref="R211:S211"/>
    <mergeCell ref="C210:C213"/>
    <mergeCell ref="E210:F210"/>
    <mergeCell ref="G210:H210"/>
    <mergeCell ref="I210:I211"/>
    <mergeCell ref="N210:N213"/>
    <mergeCell ref="P210:Q210"/>
    <mergeCell ref="E212:F212"/>
    <mergeCell ref="G212:H212"/>
    <mergeCell ref="I212:I213"/>
    <mergeCell ref="P212:Q212"/>
    <mergeCell ref="R208:S208"/>
    <mergeCell ref="T208:T209"/>
    <mergeCell ref="E209:F209"/>
    <mergeCell ref="G209:H209"/>
    <mergeCell ref="P209:Q209"/>
    <mergeCell ref="R209:S209"/>
    <mergeCell ref="J206:J209"/>
    <mergeCell ref="R206:S206"/>
    <mergeCell ref="T206:T207"/>
    <mergeCell ref="E207:F207"/>
    <mergeCell ref="G207:H207"/>
    <mergeCell ref="P207:Q207"/>
    <mergeCell ref="R207:S207"/>
    <mergeCell ref="C206:C209"/>
    <mergeCell ref="E206:F206"/>
    <mergeCell ref="G206:H206"/>
    <mergeCell ref="I206:I207"/>
    <mergeCell ref="N206:N209"/>
    <mergeCell ref="P206:Q206"/>
    <mergeCell ref="E208:F208"/>
    <mergeCell ref="G208:H208"/>
    <mergeCell ref="I208:I209"/>
    <mergeCell ref="P208:Q208"/>
    <mergeCell ref="R204:S204"/>
    <mergeCell ref="T204:T205"/>
    <mergeCell ref="E205:F205"/>
    <mergeCell ref="G205:H205"/>
    <mergeCell ref="P205:Q205"/>
    <mergeCell ref="R205:S205"/>
    <mergeCell ref="J202:J205"/>
    <mergeCell ref="R202:S202"/>
    <mergeCell ref="T202:T203"/>
    <mergeCell ref="E203:F203"/>
    <mergeCell ref="G203:H203"/>
    <mergeCell ref="P203:Q203"/>
    <mergeCell ref="R203:S203"/>
    <mergeCell ref="C202:C205"/>
    <mergeCell ref="E202:F202"/>
    <mergeCell ref="G202:H202"/>
    <mergeCell ref="I202:I203"/>
    <mergeCell ref="N202:N205"/>
    <mergeCell ref="P202:Q202"/>
    <mergeCell ref="E204:F204"/>
    <mergeCell ref="G204:H204"/>
    <mergeCell ref="I204:I205"/>
    <mergeCell ref="P204:Q204"/>
    <mergeCell ref="P196:Q196"/>
    <mergeCell ref="R200:S200"/>
    <mergeCell ref="T200:T201"/>
    <mergeCell ref="E201:F201"/>
    <mergeCell ref="G201:H201"/>
    <mergeCell ref="P201:Q201"/>
    <mergeCell ref="R201:S201"/>
    <mergeCell ref="J198:J201"/>
    <mergeCell ref="R198:S198"/>
    <mergeCell ref="T198:T199"/>
    <mergeCell ref="E199:F199"/>
    <mergeCell ref="G199:H199"/>
    <mergeCell ref="P199:Q199"/>
    <mergeCell ref="R199:S199"/>
    <mergeCell ref="C198:C201"/>
    <mergeCell ref="E198:F198"/>
    <mergeCell ref="G198:H198"/>
    <mergeCell ref="I198:I199"/>
    <mergeCell ref="N198:N201"/>
    <mergeCell ref="P198:Q198"/>
    <mergeCell ref="E200:F200"/>
    <mergeCell ref="G200:H200"/>
    <mergeCell ref="I200:I201"/>
    <mergeCell ref="P200:Q200"/>
    <mergeCell ref="C190:C193"/>
    <mergeCell ref="E190:F190"/>
    <mergeCell ref="G190:H190"/>
    <mergeCell ref="I190:I191"/>
    <mergeCell ref="N190:N193"/>
    <mergeCell ref="P190:Q190"/>
    <mergeCell ref="E192:F192"/>
    <mergeCell ref="G192:H192"/>
    <mergeCell ref="I192:I193"/>
    <mergeCell ref="P192:Q192"/>
    <mergeCell ref="R196:S196"/>
    <mergeCell ref="T196:T197"/>
    <mergeCell ref="E197:F197"/>
    <mergeCell ref="G197:H197"/>
    <mergeCell ref="P197:Q197"/>
    <mergeCell ref="R197:S197"/>
    <mergeCell ref="J194:J197"/>
    <mergeCell ref="R194:S194"/>
    <mergeCell ref="T194:T195"/>
    <mergeCell ref="E195:F195"/>
    <mergeCell ref="G195:H195"/>
    <mergeCell ref="P195:Q195"/>
    <mergeCell ref="R195:S195"/>
    <mergeCell ref="C194:C197"/>
    <mergeCell ref="E194:F194"/>
    <mergeCell ref="G194:H194"/>
    <mergeCell ref="I194:I195"/>
    <mergeCell ref="N194:N197"/>
    <mergeCell ref="P194:Q194"/>
    <mergeCell ref="E196:F196"/>
    <mergeCell ref="G196:H196"/>
    <mergeCell ref="I196:I197"/>
    <mergeCell ref="E187:F187"/>
    <mergeCell ref="G187:H187"/>
    <mergeCell ref="P187:Q187"/>
    <mergeCell ref="R187:S187"/>
    <mergeCell ref="J186:J189"/>
    <mergeCell ref="R192:S192"/>
    <mergeCell ref="T192:T193"/>
    <mergeCell ref="E193:F193"/>
    <mergeCell ref="G193:H193"/>
    <mergeCell ref="P193:Q193"/>
    <mergeCell ref="R193:S193"/>
    <mergeCell ref="J190:J193"/>
    <mergeCell ref="R190:S190"/>
    <mergeCell ref="T190:T191"/>
    <mergeCell ref="E191:F191"/>
    <mergeCell ref="G191:H191"/>
    <mergeCell ref="P191:Q191"/>
    <mergeCell ref="R191:S191"/>
    <mergeCell ref="E185:F185"/>
    <mergeCell ref="G185:H185"/>
    <mergeCell ref="P185:Q185"/>
    <mergeCell ref="R185:S185"/>
    <mergeCell ref="C186:C189"/>
    <mergeCell ref="E186:F186"/>
    <mergeCell ref="G186:H186"/>
    <mergeCell ref="I186:I187"/>
    <mergeCell ref="N186:N189"/>
    <mergeCell ref="T182:T183"/>
    <mergeCell ref="E183:F183"/>
    <mergeCell ref="G183:H183"/>
    <mergeCell ref="P183:Q183"/>
    <mergeCell ref="R183:S183"/>
    <mergeCell ref="E184:F184"/>
    <mergeCell ref="G184:H184"/>
    <mergeCell ref="I184:I185"/>
    <mergeCell ref="P184:Q184"/>
    <mergeCell ref="R184:S184"/>
    <mergeCell ref="E188:F188"/>
    <mergeCell ref="G188:H188"/>
    <mergeCell ref="I188:I189"/>
    <mergeCell ref="P188:Q188"/>
    <mergeCell ref="R188:S188"/>
    <mergeCell ref="T188:T189"/>
    <mergeCell ref="E189:F189"/>
    <mergeCell ref="G189:H189"/>
    <mergeCell ref="P189:Q189"/>
    <mergeCell ref="R189:S189"/>
    <mergeCell ref="P186:Q186"/>
    <mergeCell ref="R186:S186"/>
    <mergeCell ref="T186:T187"/>
    <mergeCell ref="R181:S181"/>
    <mergeCell ref="C182:C185"/>
    <mergeCell ref="E182:F182"/>
    <mergeCell ref="G182:H182"/>
    <mergeCell ref="I182:I183"/>
    <mergeCell ref="N182:N185"/>
    <mergeCell ref="P182:Q182"/>
    <mergeCell ref="R182:S182"/>
    <mergeCell ref="J178:J181"/>
    <mergeCell ref="J182:J185"/>
    <mergeCell ref="E180:F180"/>
    <mergeCell ref="G180:H180"/>
    <mergeCell ref="I180:I181"/>
    <mergeCell ref="P180:Q180"/>
    <mergeCell ref="R180:S180"/>
    <mergeCell ref="T180:T181"/>
    <mergeCell ref="E181:F181"/>
    <mergeCell ref="G181:H181"/>
    <mergeCell ref="P181:Q181"/>
    <mergeCell ref="R178:S178"/>
    <mergeCell ref="T178:T179"/>
    <mergeCell ref="E179:F179"/>
    <mergeCell ref="G179:H179"/>
    <mergeCell ref="P179:Q179"/>
    <mergeCell ref="R179:S179"/>
    <mergeCell ref="C178:C181"/>
    <mergeCell ref="E178:F178"/>
    <mergeCell ref="G178:H178"/>
    <mergeCell ref="I178:I179"/>
    <mergeCell ref="N178:N181"/>
    <mergeCell ref="P178:Q178"/>
    <mergeCell ref="T184:T185"/>
    <mergeCell ref="P172:Q172"/>
    <mergeCell ref="R176:S176"/>
    <mergeCell ref="T176:T177"/>
    <mergeCell ref="E177:F177"/>
    <mergeCell ref="G177:H177"/>
    <mergeCell ref="P177:Q177"/>
    <mergeCell ref="R177:S177"/>
    <mergeCell ref="J174:J177"/>
    <mergeCell ref="R174:S174"/>
    <mergeCell ref="T174:T175"/>
    <mergeCell ref="E175:F175"/>
    <mergeCell ref="G175:H175"/>
    <mergeCell ref="P175:Q175"/>
    <mergeCell ref="R175:S175"/>
    <mergeCell ref="C174:C177"/>
    <mergeCell ref="E174:F174"/>
    <mergeCell ref="G174:H174"/>
    <mergeCell ref="I174:I175"/>
    <mergeCell ref="N174:N177"/>
    <mergeCell ref="P174:Q174"/>
    <mergeCell ref="E176:F176"/>
    <mergeCell ref="G176:H176"/>
    <mergeCell ref="I176:I177"/>
    <mergeCell ref="P176:Q176"/>
    <mergeCell ref="C166:C169"/>
    <mergeCell ref="E166:F166"/>
    <mergeCell ref="G166:H166"/>
    <mergeCell ref="I166:I167"/>
    <mergeCell ref="N166:N169"/>
    <mergeCell ref="P166:Q166"/>
    <mergeCell ref="E168:F168"/>
    <mergeCell ref="G168:H168"/>
    <mergeCell ref="I168:I169"/>
    <mergeCell ref="P168:Q168"/>
    <mergeCell ref="R172:S172"/>
    <mergeCell ref="T172:T173"/>
    <mergeCell ref="E173:F173"/>
    <mergeCell ref="G173:H173"/>
    <mergeCell ref="P173:Q173"/>
    <mergeCell ref="R173:S173"/>
    <mergeCell ref="J170:J173"/>
    <mergeCell ref="R170:S170"/>
    <mergeCell ref="T170:T171"/>
    <mergeCell ref="E171:F171"/>
    <mergeCell ref="G171:H171"/>
    <mergeCell ref="P171:Q171"/>
    <mergeCell ref="R171:S171"/>
    <mergeCell ref="C170:C173"/>
    <mergeCell ref="E170:F170"/>
    <mergeCell ref="G170:H170"/>
    <mergeCell ref="I170:I171"/>
    <mergeCell ref="N170:N173"/>
    <mergeCell ref="P170:Q170"/>
    <mergeCell ref="E172:F172"/>
    <mergeCell ref="G172:H172"/>
    <mergeCell ref="I172:I173"/>
    <mergeCell ref="E163:F163"/>
    <mergeCell ref="G163:H163"/>
    <mergeCell ref="P163:Q163"/>
    <mergeCell ref="R163:S163"/>
    <mergeCell ref="J162:J165"/>
    <mergeCell ref="R168:S168"/>
    <mergeCell ref="T168:T169"/>
    <mergeCell ref="E169:F169"/>
    <mergeCell ref="G169:H169"/>
    <mergeCell ref="P169:Q169"/>
    <mergeCell ref="R169:S169"/>
    <mergeCell ref="J166:J169"/>
    <mergeCell ref="R166:S166"/>
    <mergeCell ref="T166:T167"/>
    <mergeCell ref="E167:F167"/>
    <mergeCell ref="G167:H167"/>
    <mergeCell ref="P167:Q167"/>
    <mergeCell ref="R167:S167"/>
    <mergeCell ref="E161:F161"/>
    <mergeCell ref="G161:H161"/>
    <mergeCell ref="P161:Q161"/>
    <mergeCell ref="R161:S161"/>
    <mergeCell ref="C162:C165"/>
    <mergeCell ref="E162:F162"/>
    <mergeCell ref="G162:H162"/>
    <mergeCell ref="I162:I163"/>
    <mergeCell ref="N162:N165"/>
    <mergeCell ref="T158:T159"/>
    <mergeCell ref="E159:F159"/>
    <mergeCell ref="G159:H159"/>
    <mergeCell ref="P159:Q159"/>
    <mergeCell ref="R159:S159"/>
    <mergeCell ref="E160:F160"/>
    <mergeCell ref="G160:H160"/>
    <mergeCell ref="I160:I161"/>
    <mergeCell ref="P160:Q160"/>
    <mergeCell ref="R160:S160"/>
    <mergeCell ref="E164:F164"/>
    <mergeCell ref="G164:H164"/>
    <mergeCell ref="I164:I165"/>
    <mergeCell ref="P164:Q164"/>
    <mergeCell ref="R164:S164"/>
    <mergeCell ref="T164:T165"/>
    <mergeCell ref="E165:F165"/>
    <mergeCell ref="G165:H165"/>
    <mergeCell ref="P165:Q165"/>
    <mergeCell ref="R165:S165"/>
    <mergeCell ref="P162:Q162"/>
    <mergeCell ref="R162:S162"/>
    <mergeCell ref="T162:T163"/>
    <mergeCell ref="R157:S157"/>
    <mergeCell ref="C158:C161"/>
    <mergeCell ref="E158:F158"/>
    <mergeCell ref="G158:H158"/>
    <mergeCell ref="I158:I159"/>
    <mergeCell ref="N158:N161"/>
    <mergeCell ref="P158:Q158"/>
    <mergeCell ref="R158:S158"/>
    <mergeCell ref="J154:J157"/>
    <mergeCell ref="J158:J161"/>
    <mergeCell ref="E156:F156"/>
    <mergeCell ref="G156:H156"/>
    <mergeCell ref="I156:I157"/>
    <mergeCell ref="P156:Q156"/>
    <mergeCell ref="R156:S156"/>
    <mergeCell ref="T156:T157"/>
    <mergeCell ref="E157:F157"/>
    <mergeCell ref="G157:H157"/>
    <mergeCell ref="P157:Q157"/>
    <mergeCell ref="R154:S154"/>
    <mergeCell ref="T154:T155"/>
    <mergeCell ref="E155:F155"/>
    <mergeCell ref="G155:H155"/>
    <mergeCell ref="P155:Q155"/>
    <mergeCell ref="R155:S155"/>
    <mergeCell ref="C154:C157"/>
    <mergeCell ref="E154:F154"/>
    <mergeCell ref="G154:H154"/>
    <mergeCell ref="I154:I155"/>
    <mergeCell ref="N154:N157"/>
    <mergeCell ref="P154:Q154"/>
    <mergeCell ref="T160:T161"/>
    <mergeCell ref="P148:Q148"/>
    <mergeCell ref="R152:S152"/>
    <mergeCell ref="T152:T153"/>
    <mergeCell ref="E153:F153"/>
    <mergeCell ref="G153:H153"/>
    <mergeCell ref="P153:Q153"/>
    <mergeCell ref="R153:S153"/>
    <mergeCell ref="J150:J153"/>
    <mergeCell ref="R150:S150"/>
    <mergeCell ref="T150:T151"/>
    <mergeCell ref="E151:F151"/>
    <mergeCell ref="G151:H151"/>
    <mergeCell ref="P151:Q151"/>
    <mergeCell ref="R151:S151"/>
    <mergeCell ref="C150:C153"/>
    <mergeCell ref="E150:F150"/>
    <mergeCell ref="G150:H150"/>
    <mergeCell ref="I150:I151"/>
    <mergeCell ref="N150:N153"/>
    <mergeCell ref="P150:Q150"/>
    <mergeCell ref="E152:F152"/>
    <mergeCell ref="G152:H152"/>
    <mergeCell ref="I152:I153"/>
    <mergeCell ref="P152:Q152"/>
    <mergeCell ref="C142:C145"/>
    <mergeCell ref="E142:F142"/>
    <mergeCell ref="G142:H142"/>
    <mergeCell ref="I142:I143"/>
    <mergeCell ref="N142:N145"/>
    <mergeCell ref="P142:Q142"/>
    <mergeCell ref="E144:F144"/>
    <mergeCell ref="G144:H144"/>
    <mergeCell ref="I144:I145"/>
    <mergeCell ref="P144:Q144"/>
    <mergeCell ref="R148:S148"/>
    <mergeCell ref="T148:T149"/>
    <mergeCell ref="E149:F149"/>
    <mergeCell ref="G149:H149"/>
    <mergeCell ref="P149:Q149"/>
    <mergeCell ref="R149:S149"/>
    <mergeCell ref="J146:J149"/>
    <mergeCell ref="R146:S146"/>
    <mergeCell ref="T146:T147"/>
    <mergeCell ref="E147:F147"/>
    <mergeCell ref="G147:H147"/>
    <mergeCell ref="P147:Q147"/>
    <mergeCell ref="R147:S147"/>
    <mergeCell ref="C146:C149"/>
    <mergeCell ref="E146:F146"/>
    <mergeCell ref="G146:H146"/>
    <mergeCell ref="I146:I147"/>
    <mergeCell ref="N146:N149"/>
    <mergeCell ref="P146:Q146"/>
    <mergeCell ref="E148:F148"/>
    <mergeCell ref="G148:H148"/>
    <mergeCell ref="I148:I149"/>
    <mergeCell ref="E139:F139"/>
    <mergeCell ref="G139:H139"/>
    <mergeCell ref="P139:Q139"/>
    <mergeCell ref="R139:S139"/>
    <mergeCell ref="J138:J141"/>
    <mergeCell ref="R144:S144"/>
    <mergeCell ref="T144:T145"/>
    <mergeCell ref="E145:F145"/>
    <mergeCell ref="G145:H145"/>
    <mergeCell ref="P145:Q145"/>
    <mergeCell ref="R145:S145"/>
    <mergeCell ref="J142:J145"/>
    <mergeCell ref="R142:S142"/>
    <mergeCell ref="T142:T143"/>
    <mergeCell ref="E143:F143"/>
    <mergeCell ref="G143:H143"/>
    <mergeCell ref="P143:Q143"/>
    <mergeCell ref="R143:S143"/>
    <mergeCell ref="E137:F137"/>
    <mergeCell ref="G137:H137"/>
    <mergeCell ref="P137:Q137"/>
    <mergeCell ref="R137:S137"/>
    <mergeCell ref="C138:C141"/>
    <mergeCell ref="E138:F138"/>
    <mergeCell ref="G138:H138"/>
    <mergeCell ref="I138:I139"/>
    <mergeCell ref="N138:N141"/>
    <mergeCell ref="T134:T135"/>
    <mergeCell ref="E135:F135"/>
    <mergeCell ref="G135:H135"/>
    <mergeCell ref="P135:Q135"/>
    <mergeCell ref="R135:S135"/>
    <mergeCell ref="E136:F136"/>
    <mergeCell ref="G136:H136"/>
    <mergeCell ref="I136:I137"/>
    <mergeCell ref="P136:Q136"/>
    <mergeCell ref="R136:S136"/>
    <mergeCell ref="E140:F140"/>
    <mergeCell ref="G140:H140"/>
    <mergeCell ref="I140:I141"/>
    <mergeCell ref="P140:Q140"/>
    <mergeCell ref="R140:S140"/>
    <mergeCell ref="T140:T141"/>
    <mergeCell ref="E141:F141"/>
    <mergeCell ref="G141:H141"/>
    <mergeCell ref="P141:Q141"/>
    <mergeCell ref="R141:S141"/>
    <mergeCell ref="P138:Q138"/>
    <mergeCell ref="R138:S138"/>
    <mergeCell ref="T138:T139"/>
    <mergeCell ref="R133:S133"/>
    <mergeCell ref="C134:C137"/>
    <mergeCell ref="E134:F134"/>
    <mergeCell ref="G134:H134"/>
    <mergeCell ref="I134:I135"/>
    <mergeCell ref="N134:N137"/>
    <mergeCell ref="P134:Q134"/>
    <mergeCell ref="R134:S134"/>
    <mergeCell ref="J130:J133"/>
    <mergeCell ref="J134:J137"/>
    <mergeCell ref="E132:F132"/>
    <mergeCell ref="G132:H132"/>
    <mergeCell ref="I132:I133"/>
    <mergeCell ref="P132:Q132"/>
    <mergeCell ref="R132:S132"/>
    <mergeCell ref="T132:T133"/>
    <mergeCell ref="E133:F133"/>
    <mergeCell ref="G133:H133"/>
    <mergeCell ref="P133:Q133"/>
    <mergeCell ref="R130:S130"/>
    <mergeCell ref="T130:T131"/>
    <mergeCell ref="E131:F131"/>
    <mergeCell ref="G131:H131"/>
    <mergeCell ref="P131:Q131"/>
    <mergeCell ref="R131:S131"/>
    <mergeCell ref="C130:C133"/>
    <mergeCell ref="E130:F130"/>
    <mergeCell ref="G130:H130"/>
    <mergeCell ref="I130:I131"/>
    <mergeCell ref="N130:N133"/>
    <mergeCell ref="P130:Q130"/>
    <mergeCell ref="T136:T137"/>
    <mergeCell ref="P124:Q124"/>
    <mergeCell ref="R128:S128"/>
    <mergeCell ref="T128:T129"/>
    <mergeCell ref="E129:F129"/>
    <mergeCell ref="G129:H129"/>
    <mergeCell ref="P129:Q129"/>
    <mergeCell ref="R129:S129"/>
    <mergeCell ref="J126:J129"/>
    <mergeCell ref="R126:S126"/>
    <mergeCell ref="T126:T127"/>
    <mergeCell ref="E127:F127"/>
    <mergeCell ref="G127:H127"/>
    <mergeCell ref="P127:Q127"/>
    <mergeCell ref="R127:S127"/>
    <mergeCell ref="C126:C129"/>
    <mergeCell ref="E126:F126"/>
    <mergeCell ref="G126:H126"/>
    <mergeCell ref="I126:I127"/>
    <mergeCell ref="N126:N129"/>
    <mergeCell ref="P126:Q126"/>
    <mergeCell ref="E128:F128"/>
    <mergeCell ref="G128:H128"/>
    <mergeCell ref="I128:I129"/>
    <mergeCell ref="P128:Q128"/>
    <mergeCell ref="C118:C121"/>
    <mergeCell ref="E118:F118"/>
    <mergeCell ref="G118:H118"/>
    <mergeCell ref="I118:I119"/>
    <mergeCell ref="N118:N121"/>
    <mergeCell ref="P118:Q118"/>
    <mergeCell ref="E120:F120"/>
    <mergeCell ref="G120:H120"/>
    <mergeCell ref="I120:I121"/>
    <mergeCell ref="P120:Q120"/>
    <mergeCell ref="R124:S124"/>
    <mergeCell ref="T124:T125"/>
    <mergeCell ref="E125:F125"/>
    <mergeCell ref="G125:H125"/>
    <mergeCell ref="P125:Q125"/>
    <mergeCell ref="R125:S125"/>
    <mergeCell ref="J122:J125"/>
    <mergeCell ref="R122:S122"/>
    <mergeCell ref="T122:T123"/>
    <mergeCell ref="E123:F123"/>
    <mergeCell ref="G123:H123"/>
    <mergeCell ref="P123:Q123"/>
    <mergeCell ref="R123:S123"/>
    <mergeCell ref="C122:C125"/>
    <mergeCell ref="E122:F122"/>
    <mergeCell ref="G122:H122"/>
    <mergeCell ref="I122:I123"/>
    <mergeCell ref="N122:N125"/>
    <mergeCell ref="P122:Q122"/>
    <mergeCell ref="E124:F124"/>
    <mergeCell ref="G124:H124"/>
    <mergeCell ref="I124:I125"/>
    <mergeCell ref="E115:F115"/>
    <mergeCell ref="G115:H115"/>
    <mergeCell ref="P115:Q115"/>
    <mergeCell ref="R115:S115"/>
    <mergeCell ref="J114:J117"/>
    <mergeCell ref="R120:S120"/>
    <mergeCell ref="T120:T121"/>
    <mergeCell ref="E121:F121"/>
    <mergeCell ref="G121:H121"/>
    <mergeCell ref="P121:Q121"/>
    <mergeCell ref="R121:S121"/>
    <mergeCell ref="J118:J121"/>
    <mergeCell ref="R118:S118"/>
    <mergeCell ref="T118:T119"/>
    <mergeCell ref="E119:F119"/>
    <mergeCell ref="G119:H119"/>
    <mergeCell ref="P119:Q119"/>
    <mergeCell ref="R119:S119"/>
    <mergeCell ref="E113:F113"/>
    <mergeCell ref="G113:H113"/>
    <mergeCell ref="P113:Q113"/>
    <mergeCell ref="R113:S113"/>
    <mergeCell ref="C114:C117"/>
    <mergeCell ref="E114:F114"/>
    <mergeCell ref="G114:H114"/>
    <mergeCell ref="I114:I115"/>
    <mergeCell ref="N114:N117"/>
    <mergeCell ref="T110:T111"/>
    <mergeCell ref="E111:F111"/>
    <mergeCell ref="G111:H111"/>
    <mergeCell ref="P111:Q111"/>
    <mergeCell ref="R111:S111"/>
    <mergeCell ref="E112:F112"/>
    <mergeCell ref="G112:H112"/>
    <mergeCell ref="I112:I113"/>
    <mergeCell ref="P112:Q112"/>
    <mergeCell ref="R112:S112"/>
    <mergeCell ref="E116:F116"/>
    <mergeCell ref="G116:H116"/>
    <mergeCell ref="I116:I117"/>
    <mergeCell ref="P116:Q116"/>
    <mergeCell ref="R116:S116"/>
    <mergeCell ref="T116:T117"/>
    <mergeCell ref="E117:F117"/>
    <mergeCell ref="G117:H117"/>
    <mergeCell ref="P117:Q117"/>
    <mergeCell ref="R117:S117"/>
    <mergeCell ref="P114:Q114"/>
    <mergeCell ref="R114:S114"/>
    <mergeCell ref="T114:T115"/>
    <mergeCell ref="R109:S109"/>
    <mergeCell ref="C110:C113"/>
    <mergeCell ref="E110:F110"/>
    <mergeCell ref="G110:H110"/>
    <mergeCell ref="I110:I111"/>
    <mergeCell ref="N110:N113"/>
    <mergeCell ref="P110:Q110"/>
    <mergeCell ref="R110:S110"/>
    <mergeCell ref="J106:J109"/>
    <mergeCell ref="J110:J113"/>
    <mergeCell ref="E108:F108"/>
    <mergeCell ref="G108:H108"/>
    <mergeCell ref="I108:I109"/>
    <mergeCell ref="P108:Q108"/>
    <mergeCell ref="R108:S108"/>
    <mergeCell ref="T108:T109"/>
    <mergeCell ref="E109:F109"/>
    <mergeCell ref="G109:H109"/>
    <mergeCell ref="P109:Q109"/>
    <mergeCell ref="R106:S106"/>
    <mergeCell ref="T106:T107"/>
    <mergeCell ref="E107:F107"/>
    <mergeCell ref="G107:H107"/>
    <mergeCell ref="P107:Q107"/>
    <mergeCell ref="R107:S107"/>
    <mergeCell ref="C106:C109"/>
    <mergeCell ref="E106:F106"/>
    <mergeCell ref="G106:H106"/>
    <mergeCell ref="I106:I107"/>
    <mergeCell ref="N106:N109"/>
    <mergeCell ref="P106:Q106"/>
    <mergeCell ref="T112:T113"/>
    <mergeCell ref="P100:Q100"/>
    <mergeCell ref="R104:S104"/>
    <mergeCell ref="T104:T105"/>
    <mergeCell ref="E105:F105"/>
    <mergeCell ref="G105:H105"/>
    <mergeCell ref="P105:Q105"/>
    <mergeCell ref="R105:S105"/>
    <mergeCell ref="J102:J105"/>
    <mergeCell ref="R102:S102"/>
    <mergeCell ref="T102:T103"/>
    <mergeCell ref="E103:F103"/>
    <mergeCell ref="G103:H103"/>
    <mergeCell ref="P103:Q103"/>
    <mergeCell ref="R103:S103"/>
    <mergeCell ref="C102:C105"/>
    <mergeCell ref="E102:F102"/>
    <mergeCell ref="G102:H102"/>
    <mergeCell ref="I102:I103"/>
    <mergeCell ref="N102:N105"/>
    <mergeCell ref="P102:Q102"/>
    <mergeCell ref="E104:F104"/>
    <mergeCell ref="G104:H104"/>
    <mergeCell ref="I104:I105"/>
    <mergeCell ref="P104:Q104"/>
    <mergeCell ref="C94:C97"/>
    <mergeCell ref="E94:F94"/>
    <mergeCell ref="G94:H94"/>
    <mergeCell ref="I94:I95"/>
    <mergeCell ref="N94:N97"/>
    <mergeCell ref="P94:Q94"/>
    <mergeCell ref="E96:F96"/>
    <mergeCell ref="G96:H96"/>
    <mergeCell ref="I96:I97"/>
    <mergeCell ref="P96:Q96"/>
    <mergeCell ref="R100:S100"/>
    <mergeCell ref="T100:T101"/>
    <mergeCell ref="E101:F101"/>
    <mergeCell ref="G101:H101"/>
    <mergeCell ref="P101:Q101"/>
    <mergeCell ref="R101:S101"/>
    <mergeCell ref="J98:J101"/>
    <mergeCell ref="R98:S98"/>
    <mergeCell ref="T98:T99"/>
    <mergeCell ref="E99:F99"/>
    <mergeCell ref="G99:H99"/>
    <mergeCell ref="P99:Q99"/>
    <mergeCell ref="R99:S99"/>
    <mergeCell ref="C98:C101"/>
    <mergeCell ref="E98:F98"/>
    <mergeCell ref="G98:H98"/>
    <mergeCell ref="I98:I99"/>
    <mergeCell ref="N98:N101"/>
    <mergeCell ref="P98:Q98"/>
    <mergeCell ref="E100:F100"/>
    <mergeCell ref="G100:H100"/>
    <mergeCell ref="I100:I101"/>
    <mergeCell ref="E91:F91"/>
    <mergeCell ref="G91:H91"/>
    <mergeCell ref="P91:Q91"/>
    <mergeCell ref="R91:S91"/>
    <mergeCell ref="J90:J93"/>
    <mergeCell ref="R96:S96"/>
    <mergeCell ref="T96:T97"/>
    <mergeCell ref="E97:F97"/>
    <mergeCell ref="G97:H97"/>
    <mergeCell ref="P97:Q97"/>
    <mergeCell ref="R97:S97"/>
    <mergeCell ref="J94:J97"/>
    <mergeCell ref="R94:S94"/>
    <mergeCell ref="T94:T95"/>
    <mergeCell ref="E95:F95"/>
    <mergeCell ref="G95:H95"/>
    <mergeCell ref="P95:Q95"/>
    <mergeCell ref="R95:S95"/>
    <mergeCell ref="E89:F89"/>
    <mergeCell ref="G89:H89"/>
    <mergeCell ref="P89:Q89"/>
    <mergeCell ref="R89:S89"/>
    <mergeCell ref="C90:C93"/>
    <mergeCell ref="E90:F90"/>
    <mergeCell ref="G90:H90"/>
    <mergeCell ref="I90:I91"/>
    <mergeCell ref="N90:N93"/>
    <mergeCell ref="T86:T87"/>
    <mergeCell ref="E87:F87"/>
    <mergeCell ref="G87:H87"/>
    <mergeCell ref="P87:Q87"/>
    <mergeCell ref="R87:S87"/>
    <mergeCell ref="E88:F88"/>
    <mergeCell ref="G88:H88"/>
    <mergeCell ref="I88:I89"/>
    <mergeCell ref="P88:Q88"/>
    <mergeCell ref="R88:S88"/>
    <mergeCell ref="E92:F92"/>
    <mergeCell ref="G92:H92"/>
    <mergeCell ref="I92:I93"/>
    <mergeCell ref="P92:Q92"/>
    <mergeCell ref="R92:S92"/>
    <mergeCell ref="T92:T93"/>
    <mergeCell ref="E93:F93"/>
    <mergeCell ref="G93:H93"/>
    <mergeCell ref="P93:Q93"/>
    <mergeCell ref="R93:S93"/>
    <mergeCell ref="P90:Q90"/>
    <mergeCell ref="R90:S90"/>
    <mergeCell ref="T90:T91"/>
    <mergeCell ref="R85:S85"/>
    <mergeCell ref="C86:C89"/>
    <mergeCell ref="E86:F86"/>
    <mergeCell ref="G86:H86"/>
    <mergeCell ref="I86:I87"/>
    <mergeCell ref="N86:N89"/>
    <mergeCell ref="P86:Q86"/>
    <mergeCell ref="R86:S86"/>
    <mergeCell ref="J82:J85"/>
    <mergeCell ref="J86:J89"/>
    <mergeCell ref="E84:F84"/>
    <mergeCell ref="G84:H84"/>
    <mergeCell ref="I84:I85"/>
    <mergeCell ref="P84:Q84"/>
    <mergeCell ref="R84:S84"/>
    <mergeCell ref="T84:T85"/>
    <mergeCell ref="E85:F85"/>
    <mergeCell ref="G85:H85"/>
    <mergeCell ref="P85:Q85"/>
    <mergeCell ref="R82:S82"/>
    <mergeCell ref="T82:T83"/>
    <mergeCell ref="E83:F83"/>
    <mergeCell ref="G83:H83"/>
    <mergeCell ref="P83:Q83"/>
    <mergeCell ref="R83:S83"/>
    <mergeCell ref="C82:C85"/>
    <mergeCell ref="E82:F82"/>
    <mergeCell ref="G82:H82"/>
    <mergeCell ref="I82:I83"/>
    <mergeCell ref="N82:N85"/>
    <mergeCell ref="P82:Q82"/>
    <mergeCell ref="T88:T89"/>
    <mergeCell ref="P76:Q76"/>
    <mergeCell ref="R80:S80"/>
    <mergeCell ref="T80:T81"/>
    <mergeCell ref="E81:F81"/>
    <mergeCell ref="G81:H81"/>
    <mergeCell ref="P81:Q81"/>
    <mergeCell ref="R81:S81"/>
    <mergeCell ref="J78:J81"/>
    <mergeCell ref="R78:S78"/>
    <mergeCell ref="T78:T79"/>
    <mergeCell ref="E79:F79"/>
    <mergeCell ref="G79:H79"/>
    <mergeCell ref="P79:Q79"/>
    <mergeCell ref="R79:S79"/>
    <mergeCell ref="C78:C81"/>
    <mergeCell ref="E78:F78"/>
    <mergeCell ref="G78:H78"/>
    <mergeCell ref="I78:I79"/>
    <mergeCell ref="N78:N81"/>
    <mergeCell ref="P78:Q78"/>
    <mergeCell ref="E80:F80"/>
    <mergeCell ref="G80:H80"/>
    <mergeCell ref="I80:I81"/>
    <mergeCell ref="P80:Q80"/>
    <mergeCell ref="C70:C73"/>
    <mergeCell ref="E70:F70"/>
    <mergeCell ref="G70:H70"/>
    <mergeCell ref="I70:I71"/>
    <mergeCell ref="N70:N73"/>
    <mergeCell ref="P70:Q70"/>
    <mergeCell ref="E72:F72"/>
    <mergeCell ref="G72:H72"/>
    <mergeCell ref="I72:I73"/>
    <mergeCell ref="P72:Q72"/>
    <mergeCell ref="R76:S76"/>
    <mergeCell ref="T76:T77"/>
    <mergeCell ref="E77:F77"/>
    <mergeCell ref="G77:H77"/>
    <mergeCell ref="P77:Q77"/>
    <mergeCell ref="R77:S77"/>
    <mergeCell ref="J74:J77"/>
    <mergeCell ref="R74:S74"/>
    <mergeCell ref="T74:T75"/>
    <mergeCell ref="E75:F75"/>
    <mergeCell ref="G75:H75"/>
    <mergeCell ref="P75:Q75"/>
    <mergeCell ref="R75:S75"/>
    <mergeCell ref="C74:C77"/>
    <mergeCell ref="E74:F74"/>
    <mergeCell ref="G74:H74"/>
    <mergeCell ref="I74:I75"/>
    <mergeCell ref="N74:N77"/>
    <mergeCell ref="P74:Q74"/>
    <mergeCell ref="E76:F76"/>
    <mergeCell ref="G76:H76"/>
    <mergeCell ref="I76:I77"/>
    <mergeCell ref="E67:F67"/>
    <mergeCell ref="G67:H67"/>
    <mergeCell ref="P67:Q67"/>
    <mergeCell ref="R67:S67"/>
    <mergeCell ref="J66:J69"/>
    <mergeCell ref="R72:S72"/>
    <mergeCell ref="T72:T73"/>
    <mergeCell ref="E73:F73"/>
    <mergeCell ref="G73:H73"/>
    <mergeCell ref="P73:Q73"/>
    <mergeCell ref="R73:S73"/>
    <mergeCell ref="J70:J73"/>
    <mergeCell ref="R70:S70"/>
    <mergeCell ref="T70:T71"/>
    <mergeCell ref="E71:F71"/>
    <mergeCell ref="G71:H71"/>
    <mergeCell ref="P71:Q71"/>
    <mergeCell ref="R71:S71"/>
    <mergeCell ref="E65:F65"/>
    <mergeCell ref="G65:H65"/>
    <mergeCell ref="P65:Q65"/>
    <mergeCell ref="R65:S65"/>
    <mergeCell ref="C66:C69"/>
    <mergeCell ref="E66:F66"/>
    <mergeCell ref="G66:H66"/>
    <mergeCell ref="I66:I67"/>
    <mergeCell ref="N66:N69"/>
    <mergeCell ref="T62:T63"/>
    <mergeCell ref="E63:F63"/>
    <mergeCell ref="G63:H63"/>
    <mergeCell ref="P63:Q63"/>
    <mergeCell ref="R63:S63"/>
    <mergeCell ref="E64:F64"/>
    <mergeCell ref="G64:H64"/>
    <mergeCell ref="I64:I65"/>
    <mergeCell ref="P64:Q64"/>
    <mergeCell ref="R64:S64"/>
    <mergeCell ref="E68:F68"/>
    <mergeCell ref="G68:H68"/>
    <mergeCell ref="I68:I69"/>
    <mergeCell ref="P68:Q68"/>
    <mergeCell ref="R68:S68"/>
    <mergeCell ref="T68:T69"/>
    <mergeCell ref="E69:F69"/>
    <mergeCell ref="G69:H69"/>
    <mergeCell ref="P69:Q69"/>
    <mergeCell ref="R69:S69"/>
    <mergeCell ref="P66:Q66"/>
    <mergeCell ref="R66:S66"/>
    <mergeCell ref="T66:T67"/>
    <mergeCell ref="R61:S61"/>
    <mergeCell ref="C62:C65"/>
    <mergeCell ref="E62:F62"/>
    <mergeCell ref="G62:H62"/>
    <mergeCell ref="I62:I63"/>
    <mergeCell ref="N62:N65"/>
    <mergeCell ref="P62:Q62"/>
    <mergeCell ref="R62:S62"/>
    <mergeCell ref="J58:J61"/>
    <mergeCell ref="J62:J65"/>
    <mergeCell ref="E60:F60"/>
    <mergeCell ref="G60:H60"/>
    <mergeCell ref="I60:I61"/>
    <mergeCell ref="P60:Q60"/>
    <mergeCell ref="R60:S60"/>
    <mergeCell ref="T60:T61"/>
    <mergeCell ref="E61:F61"/>
    <mergeCell ref="G61:H61"/>
    <mergeCell ref="P61:Q61"/>
    <mergeCell ref="R58:S58"/>
    <mergeCell ref="T58:T59"/>
    <mergeCell ref="E59:F59"/>
    <mergeCell ref="G59:H59"/>
    <mergeCell ref="P59:Q59"/>
    <mergeCell ref="R59:S59"/>
    <mergeCell ref="C58:C61"/>
    <mergeCell ref="E58:F58"/>
    <mergeCell ref="G58:H58"/>
    <mergeCell ref="I58:I59"/>
    <mergeCell ref="N58:N61"/>
    <mergeCell ref="P58:Q58"/>
    <mergeCell ref="T64:T65"/>
    <mergeCell ref="P52:Q52"/>
    <mergeCell ref="R56:S56"/>
    <mergeCell ref="T56:T57"/>
    <mergeCell ref="E57:F57"/>
    <mergeCell ref="G57:H57"/>
    <mergeCell ref="P57:Q57"/>
    <mergeCell ref="R57:S57"/>
    <mergeCell ref="J54:J57"/>
    <mergeCell ref="R54:S54"/>
    <mergeCell ref="T54:T55"/>
    <mergeCell ref="E55:F55"/>
    <mergeCell ref="G55:H55"/>
    <mergeCell ref="P55:Q55"/>
    <mergeCell ref="R55:S55"/>
    <mergeCell ref="C54:C57"/>
    <mergeCell ref="E54:F54"/>
    <mergeCell ref="G54:H54"/>
    <mergeCell ref="I54:I55"/>
    <mergeCell ref="N54:N57"/>
    <mergeCell ref="P54:Q54"/>
    <mergeCell ref="E56:F56"/>
    <mergeCell ref="G56:H56"/>
    <mergeCell ref="I56:I57"/>
    <mergeCell ref="P56:Q56"/>
    <mergeCell ref="C46:C49"/>
    <mergeCell ref="E46:F46"/>
    <mergeCell ref="G46:H46"/>
    <mergeCell ref="I46:I47"/>
    <mergeCell ref="N46:N49"/>
    <mergeCell ref="P46:Q46"/>
    <mergeCell ref="E48:F48"/>
    <mergeCell ref="G48:H48"/>
    <mergeCell ref="I48:I49"/>
    <mergeCell ref="P48:Q48"/>
    <mergeCell ref="R52:S52"/>
    <mergeCell ref="T52:T53"/>
    <mergeCell ref="E53:F53"/>
    <mergeCell ref="G53:H53"/>
    <mergeCell ref="P53:Q53"/>
    <mergeCell ref="R53:S53"/>
    <mergeCell ref="J50:J53"/>
    <mergeCell ref="R50:S50"/>
    <mergeCell ref="T50:T51"/>
    <mergeCell ref="E51:F51"/>
    <mergeCell ref="G51:H51"/>
    <mergeCell ref="P51:Q51"/>
    <mergeCell ref="R51:S51"/>
    <mergeCell ref="C50:C53"/>
    <mergeCell ref="E50:F50"/>
    <mergeCell ref="G50:H50"/>
    <mergeCell ref="I50:I51"/>
    <mergeCell ref="N50:N53"/>
    <mergeCell ref="P50:Q50"/>
    <mergeCell ref="E52:F52"/>
    <mergeCell ref="G52:H52"/>
    <mergeCell ref="I52:I53"/>
    <mergeCell ref="E43:F43"/>
    <mergeCell ref="G43:H43"/>
    <mergeCell ref="P43:Q43"/>
    <mergeCell ref="R43:S43"/>
    <mergeCell ref="J42:J45"/>
    <mergeCell ref="R48:S48"/>
    <mergeCell ref="T48:T49"/>
    <mergeCell ref="E49:F49"/>
    <mergeCell ref="G49:H49"/>
    <mergeCell ref="P49:Q49"/>
    <mergeCell ref="R49:S49"/>
    <mergeCell ref="J46:J49"/>
    <mergeCell ref="R46:S46"/>
    <mergeCell ref="T46:T47"/>
    <mergeCell ref="E47:F47"/>
    <mergeCell ref="G47:H47"/>
    <mergeCell ref="P47:Q47"/>
    <mergeCell ref="R47:S47"/>
    <mergeCell ref="E41:F41"/>
    <mergeCell ref="G41:H41"/>
    <mergeCell ref="P41:Q41"/>
    <mergeCell ref="R41:S41"/>
    <mergeCell ref="C42:C45"/>
    <mergeCell ref="E42:F42"/>
    <mergeCell ref="G42:H42"/>
    <mergeCell ref="I42:I43"/>
    <mergeCell ref="N42:N45"/>
    <mergeCell ref="T38:T39"/>
    <mergeCell ref="E39:F39"/>
    <mergeCell ref="G39:H39"/>
    <mergeCell ref="P39:Q39"/>
    <mergeCell ref="R39:S39"/>
    <mergeCell ref="E40:F40"/>
    <mergeCell ref="G40:H40"/>
    <mergeCell ref="I40:I41"/>
    <mergeCell ref="P40:Q40"/>
    <mergeCell ref="R40:S40"/>
    <mergeCell ref="E44:F44"/>
    <mergeCell ref="G44:H44"/>
    <mergeCell ref="I44:I45"/>
    <mergeCell ref="P44:Q44"/>
    <mergeCell ref="R44:S44"/>
    <mergeCell ref="T44:T45"/>
    <mergeCell ref="E45:F45"/>
    <mergeCell ref="G45:H45"/>
    <mergeCell ref="P45:Q45"/>
    <mergeCell ref="R45:S45"/>
    <mergeCell ref="P42:Q42"/>
    <mergeCell ref="R42:S42"/>
    <mergeCell ref="T42:T43"/>
    <mergeCell ref="R37:S37"/>
    <mergeCell ref="C38:C41"/>
    <mergeCell ref="E38:F38"/>
    <mergeCell ref="G38:H38"/>
    <mergeCell ref="I38:I39"/>
    <mergeCell ref="N38:N41"/>
    <mergeCell ref="P38:Q38"/>
    <mergeCell ref="R38:S38"/>
    <mergeCell ref="J34:J37"/>
    <mergeCell ref="J38:J41"/>
    <mergeCell ref="E36:F36"/>
    <mergeCell ref="G36:H36"/>
    <mergeCell ref="I36:I37"/>
    <mergeCell ref="P36:Q36"/>
    <mergeCell ref="R36:S36"/>
    <mergeCell ref="T36:T37"/>
    <mergeCell ref="E37:F37"/>
    <mergeCell ref="G37:H37"/>
    <mergeCell ref="P37:Q37"/>
    <mergeCell ref="R34:S34"/>
    <mergeCell ref="T34:T35"/>
    <mergeCell ref="E35:F35"/>
    <mergeCell ref="G35:H35"/>
    <mergeCell ref="P35:Q35"/>
    <mergeCell ref="R35:S35"/>
    <mergeCell ref="C34:C37"/>
    <mergeCell ref="E34:F34"/>
    <mergeCell ref="G34:H34"/>
    <mergeCell ref="I34:I35"/>
    <mergeCell ref="N34:N37"/>
    <mergeCell ref="P34:Q34"/>
    <mergeCell ref="T40:T41"/>
    <mergeCell ref="R32:S32"/>
    <mergeCell ref="T32:T33"/>
    <mergeCell ref="E33:F33"/>
    <mergeCell ref="G33:H33"/>
    <mergeCell ref="P33:Q33"/>
    <mergeCell ref="R33:S33"/>
    <mergeCell ref="J30:J33"/>
    <mergeCell ref="R30:S30"/>
    <mergeCell ref="T30:T31"/>
    <mergeCell ref="E31:F31"/>
    <mergeCell ref="G31:H31"/>
    <mergeCell ref="P31:Q31"/>
    <mergeCell ref="R31:S31"/>
    <mergeCell ref="C30:C33"/>
    <mergeCell ref="E30:F30"/>
    <mergeCell ref="G30:H30"/>
    <mergeCell ref="I30:I31"/>
    <mergeCell ref="N30:N33"/>
    <mergeCell ref="P30:Q30"/>
    <mergeCell ref="E32:F32"/>
    <mergeCell ref="G32:H32"/>
    <mergeCell ref="I32:I33"/>
    <mergeCell ref="P32:Q32"/>
    <mergeCell ref="R28:S28"/>
    <mergeCell ref="T28:T29"/>
    <mergeCell ref="E29:F29"/>
    <mergeCell ref="G29:H29"/>
    <mergeCell ref="P29:Q29"/>
    <mergeCell ref="R29:S29"/>
    <mergeCell ref="J26:J29"/>
    <mergeCell ref="R26:S26"/>
    <mergeCell ref="T26:T27"/>
    <mergeCell ref="E27:F27"/>
    <mergeCell ref="G27:H27"/>
    <mergeCell ref="P27:Q27"/>
    <mergeCell ref="R27:S27"/>
    <mergeCell ref="C26:C29"/>
    <mergeCell ref="E26:F26"/>
    <mergeCell ref="G26:H26"/>
    <mergeCell ref="I26:I27"/>
    <mergeCell ref="N26:N29"/>
    <mergeCell ref="P26:Q26"/>
    <mergeCell ref="E28:F28"/>
    <mergeCell ref="G28:H28"/>
    <mergeCell ref="I28:I29"/>
    <mergeCell ref="P28:Q28"/>
    <mergeCell ref="R24:S24"/>
    <mergeCell ref="T24:T25"/>
    <mergeCell ref="E25:F25"/>
    <mergeCell ref="G25:H25"/>
    <mergeCell ref="P25:Q25"/>
    <mergeCell ref="R25:S25"/>
    <mergeCell ref="R22:S22"/>
    <mergeCell ref="T22:T23"/>
    <mergeCell ref="E23:F23"/>
    <mergeCell ref="G23:H23"/>
    <mergeCell ref="P23:Q23"/>
    <mergeCell ref="R23:S23"/>
    <mergeCell ref="C22:C25"/>
    <mergeCell ref="E22:F22"/>
    <mergeCell ref="G22:H22"/>
    <mergeCell ref="I22:I23"/>
    <mergeCell ref="N22:N25"/>
    <mergeCell ref="P22:Q22"/>
    <mergeCell ref="E24:F24"/>
    <mergeCell ref="G24:H24"/>
    <mergeCell ref="I24:I25"/>
    <mergeCell ref="P24:Q24"/>
    <mergeCell ref="C18:C21"/>
    <mergeCell ref="E18:F18"/>
    <mergeCell ref="G18:H18"/>
    <mergeCell ref="I18:I19"/>
    <mergeCell ref="N18:N21"/>
    <mergeCell ref="T14:T15"/>
    <mergeCell ref="E15:F15"/>
    <mergeCell ref="G15:H15"/>
    <mergeCell ref="P15:Q15"/>
    <mergeCell ref="R15:S15"/>
    <mergeCell ref="E16:F16"/>
    <mergeCell ref="G16:H16"/>
    <mergeCell ref="I16:I17"/>
    <mergeCell ref="P16:Q16"/>
    <mergeCell ref="R16:S16"/>
    <mergeCell ref="E20:F20"/>
    <mergeCell ref="G20:H20"/>
    <mergeCell ref="I20:I21"/>
    <mergeCell ref="P20:Q20"/>
    <mergeCell ref="R20:S20"/>
    <mergeCell ref="T20:T21"/>
    <mergeCell ref="E21:F21"/>
    <mergeCell ref="G21:H21"/>
    <mergeCell ref="P21:Q21"/>
    <mergeCell ref="R21:S21"/>
    <mergeCell ref="P18:Q18"/>
    <mergeCell ref="R18:S18"/>
    <mergeCell ref="T18:T19"/>
    <mergeCell ref="E19:F19"/>
    <mergeCell ref="G19:H19"/>
    <mergeCell ref="P19:Q19"/>
    <mergeCell ref="R19:S19"/>
    <mergeCell ref="C14:C17"/>
    <mergeCell ref="E14:F14"/>
    <mergeCell ref="G14:H14"/>
    <mergeCell ref="I14:I15"/>
    <mergeCell ref="N14:N17"/>
    <mergeCell ref="P14:Q14"/>
    <mergeCell ref="R14:S14"/>
    <mergeCell ref="E12:F12"/>
    <mergeCell ref="G12:H12"/>
    <mergeCell ref="I12:I13"/>
    <mergeCell ref="P12:Q12"/>
    <mergeCell ref="R12:S12"/>
    <mergeCell ref="T12:T13"/>
    <mergeCell ref="E13:F13"/>
    <mergeCell ref="G13:H13"/>
    <mergeCell ref="P13:Q13"/>
    <mergeCell ref="T16:T17"/>
    <mergeCell ref="E17:F17"/>
    <mergeCell ref="G17:H17"/>
    <mergeCell ref="P17:Q17"/>
    <mergeCell ref="R17:S17"/>
    <mergeCell ref="D1:T1"/>
    <mergeCell ref="D2:E2"/>
    <mergeCell ref="F2:I2"/>
    <mergeCell ref="O2:P2"/>
    <mergeCell ref="Q2:S2"/>
    <mergeCell ref="D4:E4"/>
    <mergeCell ref="F4:H4"/>
    <mergeCell ref="S4:T4"/>
    <mergeCell ref="R10:S10"/>
    <mergeCell ref="T10:T11"/>
    <mergeCell ref="E11:F11"/>
    <mergeCell ref="G11:H11"/>
    <mergeCell ref="P11:Q11"/>
    <mergeCell ref="R11:S11"/>
    <mergeCell ref="C10:C13"/>
    <mergeCell ref="E10:F10"/>
    <mergeCell ref="G10:H10"/>
    <mergeCell ref="I10:I11"/>
    <mergeCell ref="N10:N13"/>
    <mergeCell ref="P10:Q10"/>
    <mergeCell ref="F6:G6"/>
    <mergeCell ref="C9:D9"/>
    <mergeCell ref="E9:F9"/>
    <mergeCell ref="G9:H9"/>
    <mergeCell ref="N9:O9"/>
    <mergeCell ref="P9:Q9"/>
    <mergeCell ref="R9:S9"/>
    <mergeCell ref="R13:S13"/>
  </mergeCells>
  <phoneticPr fontId="1"/>
  <dataValidations count="2">
    <dataValidation type="list" allowBlank="1" showInputMessage="1" showErrorMessage="1" sqref="V10:V229" xr:uid="{3A16A8E7-0833-47AF-8C3C-8E636CC412D2}">
      <formula1>#REF!</formula1>
    </dataValidation>
    <dataValidation type="list" allowBlank="1" showInputMessage="1" showErrorMessage="1" sqref="J10:K229 U10:U229" xr:uid="{89AAAA57-CF1B-445F-ABEF-C1FF97B0BF05}">
      <formula1>"オープン参加（同一チームでのペア編成）,他チーム間でのペア編成"</formula1>
    </dataValidation>
  </dataValidations>
  <pageMargins left="0.39370078740157483" right="0.39370078740157483" top="0.39370078740157483" bottom="0.19685039370078741" header="0.39370078740157483" footer="0.27559055118110237"/>
  <pageSetup paperSize="13" scale="47" orientation="portrait" r:id="rId1"/>
  <headerFooter alignWithMargins="0"/>
  <rowBreaks count="2" manualBreakCount="2">
    <brk id="151" max="27" man="1"/>
    <brk id="221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3E0E-07C3-401D-933E-8CA8FAA9845C}">
  <dimension ref="A1:AB296"/>
  <sheetViews>
    <sheetView view="pageBreakPreview" topLeftCell="C1" zoomScale="75" zoomScaleNormal="100" zoomScaleSheetLayoutView="75" workbookViewId="0">
      <selection activeCell="P5" sqref="P5"/>
    </sheetView>
  </sheetViews>
  <sheetFormatPr defaultColWidth="8.77734375" defaultRowHeight="16.2" x14ac:dyDescent="0.2"/>
  <cols>
    <col min="1" max="2" width="10.88671875" style="57" hidden="1" customWidth="1"/>
    <col min="3" max="3" width="7.6640625" style="104" customWidth="1"/>
    <col min="4" max="4" width="6.77734375" style="105" customWidth="1"/>
    <col min="5" max="8" width="7.44140625" style="62" customWidth="1"/>
    <col min="9" max="9" width="7.6640625" style="57" customWidth="1"/>
    <col min="10" max="10" width="11.6640625" style="57" customWidth="1"/>
    <col min="11" max="11" width="3.6640625" style="57" customWidth="1"/>
    <col min="12" max="13" width="0.77734375" style="104" hidden="1" customWidth="1"/>
    <col min="14" max="14" width="7.6640625" style="104" customWidth="1"/>
    <col min="15" max="15" width="7.33203125" style="105" customWidth="1"/>
    <col min="16" max="19" width="6.77734375" style="62" customWidth="1"/>
    <col min="20" max="20" width="7.6640625" style="57" customWidth="1"/>
    <col min="21" max="21" width="11.6640625" style="57" customWidth="1"/>
    <col min="22" max="22" width="3.6640625" style="62" customWidth="1"/>
    <col min="23" max="27" width="7.21875" style="60" customWidth="1"/>
    <col min="28" max="28" width="7.21875" style="92" customWidth="1"/>
    <col min="29" max="16384" width="8.77734375" style="62"/>
  </cols>
  <sheetData>
    <row r="1" spans="1:28" ht="54" customHeight="1" thickBot="1" x14ac:dyDescent="0.3">
      <c r="C1" s="58"/>
      <c r="D1" s="187" t="s">
        <v>342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V1" s="57"/>
      <c r="AB1" s="61"/>
    </row>
    <row r="2" spans="1:28" ht="23.25" customHeight="1" thickBot="1" x14ac:dyDescent="0.35">
      <c r="C2" s="58"/>
      <c r="D2" s="189" t="s">
        <v>27</v>
      </c>
      <c r="E2" s="189"/>
      <c r="F2" s="190" t="e">
        <f>データ!B4</f>
        <v>#N/A</v>
      </c>
      <c r="G2" s="191"/>
      <c r="H2" s="191"/>
      <c r="I2" s="192"/>
      <c r="L2" s="58"/>
      <c r="M2" s="58"/>
      <c r="N2" s="58"/>
      <c r="O2" s="193" t="s">
        <v>1</v>
      </c>
      <c r="P2" s="194"/>
      <c r="Q2" s="190">
        <f>データ!B6</f>
        <v>0</v>
      </c>
      <c r="R2" s="191"/>
      <c r="S2" s="191"/>
      <c r="T2" s="63"/>
      <c r="V2" s="58"/>
      <c r="W2" s="239" t="s">
        <v>317</v>
      </c>
      <c r="X2" s="239"/>
      <c r="Y2" s="239"/>
      <c r="Z2" s="239"/>
      <c r="AA2" s="239"/>
      <c r="AB2" s="64"/>
    </row>
    <row r="3" spans="1:28" ht="15" customHeight="1" thickBot="1" x14ac:dyDescent="0.25">
      <c r="C3" s="58"/>
      <c r="D3" s="65"/>
      <c r="E3" s="66"/>
      <c r="F3" s="66"/>
      <c r="G3" s="66"/>
      <c r="H3" s="66"/>
      <c r="I3" s="67"/>
      <c r="L3" s="58"/>
      <c r="M3" s="58"/>
      <c r="N3" s="58"/>
      <c r="O3" s="68"/>
      <c r="P3" s="58"/>
      <c r="Q3" s="58"/>
      <c r="R3" s="58"/>
      <c r="S3" s="69"/>
      <c r="T3" s="67"/>
      <c r="V3" s="58"/>
      <c r="W3" s="239" t="s">
        <v>313</v>
      </c>
      <c r="X3" s="239"/>
      <c r="Y3" s="239"/>
      <c r="Z3" s="239"/>
      <c r="AA3" s="239"/>
      <c r="AB3" s="61"/>
    </row>
    <row r="4" spans="1:28" ht="23.25" customHeight="1" thickTop="1" thickBot="1" x14ac:dyDescent="0.25">
      <c r="C4" s="58"/>
      <c r="D4" s="193" t="s">
        <v>4</v>
      </c>
      <c r="E4" s="194"/>
      <c r="F4" s="197">
        <f>データ!B7</f>
        <v>0</v>
      </c>
      <c r="G4" s="198"/>
      <c r="H4" s="194"/>
      <c r="I4" s="67"/>
      <c r="L4" s="58"/>
      <c r="M4" s="58"/>
      <c r="N4" s="58"/>
      <c r="O4" s="70" t="s">
        <v>5</v>
      </c>
      <c r="P4" s="71">
        <v>500</v>
      </c>
      <c r="Q4" s="72" t="s">
        <v>6</v>
      </c>
      <c r="R4" s="73">
        <f>SUM(P6,S6)</f>
        <v>0</v>
      </c>
      <c r="S4" s="195">
        <f>P4*R4</f>
        <v>0</v>
      </c>
      <c r="T4" s="196"/>
      <c r="V4" s="58"/>
      <c r="W4" s="239"/>
      <c r="X4" s="239"/>
      <c r="Y4" s="239"/>
      <c r="Z4" s="239"/>
      <c r="AA4" s="239"/>
      <c r="AB4" s="74"/>
    </row>
    <row r="5" spans="1:28" ht="15.75" customHeight="1" thickBot="1" x14ac:dyDescent="0.25">
      <c r="C5" s="58"/>
      <c r="D5" s="65"/>
      <c r="E5" s="66"/>
      <c r="F5" s="66"/>
      <c r="G5" s="66"/>
      <c r="H5" s="66"/>
      <c r="I5" s="67"/>
      <c r="L5" s="58"/>
      <c r="M5" s="58"/>
      <c r="N5" s="58"/>
      <c r="O5" s="75"/>
      <c r="P5" s="76"/>
      <c r="Q5" s="66"/>
      <c r="R5" s="77"/>
      <c r="S5" s="78"/>
      <c r="T5" s="67"/>
      <c r="V5" s="58"/>
      <c r="W5" s="239"/>
      <c r="X5" s="239"/>
      <c r="Y5" s="239"/>
      <c r="Z5" s="239"/>
      <c r="AA5" s="239"/>
      <c r="AB5" s="74"/>
    </row>
    <row r="6" spans="1:28" ht="21" customHeight="1" thickBot="1" x14ac:dyDescent="0.25">
      <c r="C6" s="58"/>
      <c r="D6" s="79"/>
      <c r="E6" s="80" t="s">
        <v>2</v>
      </c>
      <c r="F6" s="184" t="s">
        <v>295</v>
      </c>
      <c r="G6" s="184"/>
      <c r="H6" s="81" t="s">
        <v>3</v>
      </c>
      <c r="I6" s="82" t="s">
        <v>7</v>
      </c>
      <c r="L6" s="66"/>
      <c r="M6" s="66"/>
      <c r="N6" s="66"/>
      <c r="O6" s="83" t="s">
        <v>12</v>
      </c>
      <c r="P6" s="84">
        <f>COUNTA(E10:E229)/2</f>
        <v>0</v>
      </c>
      <c r="Q6" s="85"/>
      <c r="R6" s="83" t="s">
        <v>13</v>
      </c>
      <c r="S6" s="84">
        <f>COUNTA(P10:P229)/2</f>
        <v>0</v>
      </c>
      <c r="T6" s="82"/>
      <c r="V6" s="86"/>
      <c r="W6" s="239" t="s">
        <v>314</v>
      </c>
      <c r="X6" s="239"/>
      <c r="Y6" s="239"/>
      <c r="Z6" s="239"/>
      <c r="AA6" s="239"/>
      <c r="AB6" s="74"/>
    </row>
    <row r="7" spans="1:28" ht="16.95" customHeight="1" thickBot="1" x14ac:dyDescent="0.25">
      <c r="C7" s="58"/>
      <c r="D7" s="79"/>
      <c r="E7" s="69"/>
      <c r="F7" s="69"/>
      <c r="G7" s="69"/>
      <c r="H7" s="69"/>
      <c r="I7" s="82"/>
      <c r="L7" s="58"/>
      <c r="M7" s="58"/>
      <c r="N7" s="58"/>
      <c r="O7" s="79"/>
      <c r="P7" s="69"/>
      <c r="Q7" s="69"/>
      <c r="R7" s="69"/>
      <c r="S7" s="69"/>
      <c r="T7" s="82"/>
      <c r="V7" s="86"/>
      <c r="AB7" s="87"/>
    </row>
    <row r="8" spans="1:28" s="92" customFormat="1" ht="25.05" customHeight="1" thickBot="1" x14ac:dyDescent="0.25">
      <c r="A8" s="88"/>
      <c r="B8" s="88"/>
      <c r="C8" s="230" t="s">
        <v>311</v>
      </c>
      <c r="D8" s="231"/>
      <c r="E8" s="231"/>
      <c r="F8" s="231"/>
      <c r="G8" s="231"/>
      <c r="H8" s="231"/>
      <c r="I8" s="231"/>
      <c r="J8" s="232"/>
      <c r="K8" s="89"/>
      <c r="L8" s="90"/>
      <c r="M8" s="90"/>
      <c r="N8" s="233" t="s">
        <v>312</v>
      </c>
      <c r="O8" s="234"/>
      <c r="P8" s="234"/>
      <c r="Q8" s="234"/>
      <c r="R8" s="234"/>
      <c r="S8" s="234"/>
      <c r="T8" s="234"/>
      <c r="U8" s="235"/>
      <c r="V8" s="61"/>
      <c r="W8" s="60"/>
      <c r="X8" s="60"/>
      <c r="Y8" s="60"/>
      <c r="Z8" s="60"/>
      <c r="AA8" s="60"/>
      <c r="AB8" s="91"/>
    </row>
    <row r="9" spans="1:28" s="57" customFormat="1" ht="21.75" customHeight="1" thickBot="1" x14ac:dyDescent="0.35">
      <c r="C9" s="218" t="s">
        <v>39</v>
      </c>
      <c r="D9" s="219"/>
      <c r="E9" s="222" t="s">
        <v>296</v>
      </c>
      <c r="F9" s="223"/>
      <c r="G9" s="224" t="s">
        <v>297</v>
      </c>
      <c r="H9" s="225"/>
      <c r="I9" s="93" t="s">
        <v>0</v>
      </c>
      <c r="J9" s="94" t="s">
        <v>308</v>
      </c>
      <c r="K9" s="95"/>
      <c r="L9" s="96"/>
      <c r="M9" s="96"/>
      <c r="N9" s="218" t="s">
        <v>39</v>
      </c>
      <c r="O9" s="219"/>
      <c r="P9" s="222" t="s">
        <v>296</v>
      </c>
      <c r="Q9" s="223"/>
      <c r="R9" s="224" t="s">
        <v>297</v>
      </c>
      <c r="S9" s="225"/>
      <c r="T9" s="93" t="s">
        <v>0</v>
      </c>
      <c r="U9" s="94" t="s">
        <v>308</v>
      </c>
      <c r="V9" s="96"/>
      <c r="W9" s="241" t="s">
        <v>315</v>
      </c>
      <c r="X9" s="241"/>
      <c r="Y9" s="241"/>
      <c r="Z9" s="241"/>
      <c r="AA9" s="241"/>
      <c r="AB9" s="97"/>
    </row>
    <row r="10" spans="1:28" ht="17.55" customHeight="1" x14ac:dyDescent="0.3">
      <c r="A10" s="57">
        <v>1</v>
      </c>
      <c r="B10" s="57" t="s">
        <v>304</v>
      </c>
      <c r="C10" s="199">
        <v>1</v>
      </c>
      <c r="D10" s="98" t="s">
        <v>8</v>
      </c>
      <c r="E10" s="202"/>
      <c r="F10" s="203"/>
      <c r="G10" s="204"/>
      <c r="H10" s="205"/>
      <c r="I10" s="242">
        <v>1</v>
      </c>
      <c r="J10" s="236"/>
      <c r="K10" s="99"/>
      <c r="L10" s="57">
        <v>1</v>
      </c>
      <c r="M10" s="57" t="s">
        <v>305</v>
      </c>
      <c r="N10" s="199">
        <v>1</v>
      </c>
      <c r="O10" s="98" t="s">
        <v>8</v>
      </c>
      <c r="P10" s="202"/>
      <c r="Q10" s="203"/>
      <c r="R10" s="204"/>
      <c r="S10" s="205"/>
      <c r="T10" s="242">
        <v>1</v>
      </c>
      <c r="U10" s="236"/>
      <c r="V10" s="66"/>
      <c r="W10" s="240" t="s">
        <v>316</v>
      </c>
      <c r="X10" s="240"/>
      <c r="Y10" s="240"/>
      <c r="Z10" s="240"/>
      <c r="AA10" s="240"/>
      <c r="AB10" s="97"/>
    </row>
    <row r="11" spans="1:28" ht="25.05" customHeight="1" x14ac:dyDescent="0.2">
      <c r="A11" s="57">
        <v>1.25</v>
      </c>
      <c r="B11" s="57" t="s">
        <v>304</v>
      </c>
      <c r="C11" s="200"/>
      <c r="D11" s="101" t="s">
        <v>34</v>
      </c>
      <c r="E11" s="206"/>
      <c r="F11" s="207"/>
      <c r="G11" s="208"/>
      <c r="H11" s="209"/>
      <c r="I11" s="243"/>
      <c r="J11" s="237"/>
      <c r="K11" s="99"/>
      <c r="L11" s="57">
        <v>1.25</v>
      </c>
      <c r="M11" s="57" t="s">
        <v>305</v>
      </c>
      <c r="N11" s="200"/>
      <c r="O11" s="101" t="s">
        <v>34</v>
      </c>
      <c r="P11" s="206"/>
      <c r="Q11" s="207"/>
      <c r="R11" s="208"/>
      <c r="S11" s="209"/>
      <c r="T11" s="243"/>
      <c r="U11" s="237"/>
      <c r="V11" s="66"/>
      <c r="W11" s="240"/>
      <c r="X11" s="240"/>
      <c r="Y11" s="240"/>
      <c r="Z11" s="240"/>
      <c r="AA11" s="240"/>
      <c r="AB11" s="103"/>
    </row>
    <row r="12" spans="1:28" ht="17.55" customHeight="1" x14ac:dyDescent="0.2">
      <c r="A12" s="57">
        <v>1.5</v>
      </c>
      <c r="B12" s="57" t="s">
        <v>304</v>
      </c>
      <c r="C12" s="200"/>
      <c r="D12" s="100" t="s">
        <v>292</v>
      </c>
      <c r="E12" s="210"/>
      <c r="F12" s="211"/>
      <c r="G12" s="212"/>
      <c r="H12" s="213"/>
      <c r="I12" s="244">
        <v>1</v>
      </c>
      <c r="J12" s="237"/>
      <c r="K12" s="99"/>
      <c r="L12" s="57">
        <v>1.5</v>
      </c>
      <c r="M12" s="57" t="s">
        <v>305</v>
      </c>
      <c r="N12" s="200"/>
      <c r="O12" s="100" t="s">
        <v>292</v>
      </c>
      <c r="P12" s="210"/>
      <c r="Q12" s="211"/>
      <c r="R12" s="212"/>
      <c r="S12" s="213"/>
      <c r="T12" s="244">
        <v>1</v>
      </c>
      <c r="U12" s="237"/>
      <c r="V12" s="66"/>
      <c r="W12" s="240"/>
      <c r="X12" s="240"/>
      <c r="Y12" s="240"/>
      <c r="Z12" s="240"/>
      <c r="AA12" s="240"/>
      <c r="AB12" s="103"/>
    </row>
    <row r="13" spans="1:28" ht="25.05" customHeight="1" thickBot="1" x14ac:dyDescent="0.25">
      <c r="A13" s="57">
        <v>1.75</v>
      </c>
      <c r="B13" s="57" t="s">
        <v>304</v>
      </c>
      <c r="C13" s="201"/>
      <c r="D13" s="102" t="s">
        <v>34</v>
      </c>
      <c r="E13" s="214"/>
      <c r="F13" s="215"/>
      <c r="G13" s="216"/>
      <c r="H13" s="217"/>
      <c r="I13" s="245"/>
      <c r="J13" s="238"/>
      <c r="K13" s="99"/>
      <c r="L13" s="57">
        <v>1.75</v>
      </c>
      <c r="M13" s="57" t="s">
        <v>305</v>
      </c>
      <c r="N13" s="201"/>
      <c r="O13" s="102" t="s">
        <v>34</v>
      </c>
      <c r="P13" s="214"/>
      <c r="Q13" s="215"/>
      <c r="R13" s="216"/>
      <c r="S13" s="217"/>
      <c r="T13" s="245"/>
      <c r="U13" s="238"/>
      <c r="V13" s="66"/>
      <c r="W13" s="240"/>
      <c r="X13" s="240"/>
      <c r="Y13" s="240"/>
      <c r="Z13" s="240"/>
      <c r="AA13" s="240"/>
      <c r="AB13" s="103"/>
    </row>
    <row r="14" spans="1:28" ht="17.55" customHeight="1" x14ac:dyDescent="0.2">
      <c r="A14" s="57">
        <v>2</v>
      </c>
      <c r="B14" s="57" t="s">
        <v>304</v>
      </c>
      <c r="C14" s="199">
        <v>2</v>
      </c>
      <c r="D14" s="98" t="s">
        <v>292</v>
      </c>
      <c r="E14" s="202"/>
      <c r="F14" s="203"/>
      <c r="G14" s="204"/>
      <c r="H14" s="205"/>
      <c r="I14" s="242">
        <v>1</v>
      </c>
      <c r="J14" s="236"/>
      <c r="K14" s="99"/>
      <c r="L14" s="57">
        <v>2</v>
      </c>
      <c r="M14" s="57" t="s">
        <v>305</v>
      </c>
      <c r="N14" s="199">
        <v>2</v>
      </c>
      <c r="O14" s="98" t="s">
        <v>292</v>
      </c>
      <c r="P14" s="202"/>
      <c r="Q14" s="203"/>
      <c r="R14" s="204"/>
      <c r="S14" s="205"/>
      <c r="T14" s="242">
        <v>1</v>
      </c>
      <c r="U14" s="236"/>
      <c r="V14" s="66"/>
      <c r="W14" s="240"/>
      <c r="X14" s="240"/>
      <c r="Y14" s="240"/>
      <c r="Z14" s="240"/>
      <c r="AA14" s="240"/>
      <c r="AB14" s="103"/>
    </row>
    <row r="15" spans="1:28" ht="25.05" customHeight="1" x14ac:dyDescent="0.2">
      <c r="A15" s="57">
        <v>2.25</v>
      </c>
      <c r="B15" s="57" t="s">
        <v>304</v>
      </c>
      <c r="C15" s="200"/>
      <c r="D15" s="101" t="s">
        <v>34</v>
      </c>
      <c r="E15" s="206"/>
      <c r="F15" s="207"/>
      <c r="G15" s="208"/>
      <c r="H15" s="209"/>
      <c r="I15" s="243"/>
      <c r="J15" s="237"/>
      <c r="K15" s="99"/>
      <c r="L15" s="57">
        <v>2.25</v>
      </c>
      <c r="M15" s="57" t="s">
        <v>305</v>
      </c>
      <c r="N15" s="200"/>
      <c r="O15" s="101" t="s">
        <v>34</v>
      </c>
      <c r="P15" s="206"/>
      <c r="Q15" s="207"/>
      <c r="R15" s="208"/>
      <c r="S15" s="209"/>
      <c r="T15" s="243"/>
      <c r="U15" s="237"/>
      <c r="V15" s="66"/>
      <c r="W15" s="240"/>
      <c r="X15" s="240"/>
      <c r="Y15" s="240"/>
      <c r="Z15" s="240"/>
      <c r="AA15" s="240"/>
      <c r="AB15" s="103"/>
    </row>
    <row r="16" spans="1:28" ht="17.55" customHeight="1" x14ac:dyDescent="0.2">
      <c r="A16" s="57">
        <v>2.5</v>
      </c>
      <c r="B16" s="57" t="s">
        <v>304</v>
      </c>
      <c r="C16" s="200"/>
      <c r="D16" s="100" t="s">
        <v>292</v>
      </c>
      <c r="E16" s="210"/>
      <c r="F16" s="211"/>
      <c r="G16" s="212"/>
      <c r="H16" s="213"/>
      <c r="I16" s="244">
        <v>1</v>
      </c>
      <c r="J16" s="237"/>
      <c r="K16" s="99"/>
      <c r="L16" s="57">
        <v>2.5</v>
      </c>
      <c r="M16" s="57" t="s">
        <v>305</v>
      </c>
      <c r="N16" s="200"/>
      <c r="O16" s="100" t="s">
        <v>292</v>
      </c>
      <c r="P16" s="210"/>
      <c r="Q16" s="211"/>
      <c r="R16" s="212"/>
      <c r="S16" s="213"/>
      <c r="T16" s="244">
        <v>1</v>
      </c>
      <c r="U16" s="237"/>
      <c r="V16" s="66"/>
      <c r="W16" s="240"/>
      <c r="X16" s="240"/>
      <c r="Y16" s="240"/>
      <c r="Z16" s="240"/>
      <c r="AA16" s="240"/>
      <c r="AB16" s="103"/>
    </row>
    <row r="17" spans="1:28" ht="25.05" customHeight="1" thickBot="1" x14ac:dyDescent="0.25">
      <c r="A17" s="57">
        <v>2.75</v>
      </c>
      <c r="B17" s="57" t="s">
        <v>304</v>
      </c>
      <c r="C17" s="201"/>
      <c r="D17" s="102" t="s">
        <v>34</v>
      </c>
      <c r="E17" s="214"/>
      <c r="F17" s="215"/>
      <c r="G17" s="216"/>
      <c r="H17" s="217"/>
      <c r="I17" s="245"/>
      <c r="J17" s="238"/>
      <c r="K17" s="99"/>
      <c r="L17" s="57">
        <v>2.75</v>
      </c>
      <c r="M17" s="57" t="s">
        <v>305</v>
      </c>
      <c r="N17" s="201"/>
      <c r="O17" s="102" t="s">
        <v>34</v>
      </c>
      <c r="P17" s="214"/>
      <c r="Q17" s="215"/>
      <c r="R17" s="216"/>
      <c r="S17" s="217"/>
      <c r="T17" s="245"/>
      <c r="U17" s="238"/>
      <c r="V17" s="66"/>
      <c r="W17" s="240"/>
      <c r="X17" s="240"/>
      <c r="Y17" s="240"/>
      <c r="Z17" s="240"/>
      <c r="AA17" s="240"/>
      <c r="AB17" s="103"/>
    </row>
    <row r="18" spans="1:28" ht="17.55" customHeight="1" x14ac:dyDescent="0.2">
      <c r="A18" s="57">
        <v>3</v>
      </c>
      <c r="B18" s="57" t="s">
        <v>304</v>
      </c>
      <c r="C18" s="199">
        <v>3</v>
      </c>
      <c r="D18" s="98" t="s">
        <v>292</v>
      </c>
      <c r="E18" s="202"/>
      <c r="F18" s="203"/>
      <c r="G18" s="204"/>
      <c r="H18" s="205"/>
      <c r="I18" s="242">
        <v>1</v>
      </c>
      <c r="J18" s="236"/>
      <c r="K18" s="99"/>
      <c r="L18" s="57">
        <v>3</v>
      </c>
      <c r="M18" s="57" t="s">
        <v>305</v>
      </c>
      <c r="N18" s="199">
        <v>3</v>
      </c>
      <c r="O18" s="98" t="s">
        <v>292</v>
      </c>
      <c r="P18" s="202"/>
      <c r="Q18" s="203"/>
      <c r="R18" s="204"/>
      <c r="S18" s="205"/>
      <c r="T18" s="242">
        <v>1</v>
      </c>
      <c r="U18" s="236"/>
      <c r="V18" s="66"/>
      <c r="W18" s="240"/>
      <c r="X18" s="240"/>
      <c r="Y18" s="240"/>
      <c r="Z18" s="240"/>
      <c r="AA18" s="240"/>
      <c r="AB18" s="103"/>
    </row>
    <row r="19" spans="1:28" ht="25.05" customHeight="1" x14ac:dyDescent="0.2">
      <c r="A19" s="57">
        <v>3.25</v>
      </c>
      <c r="B19" s="57" t="s">
        <v>304</v>
      </c>
      <c r="C19" s="200"/>
      <c r="D19" s="101" t="s">
        <v>34</v>
      </c>
      <c r="E19" s="206"/>
      <c r="F19" s="207"/>
      <c r="G19" s="208"/>
      <c r="H19" s="209"/>
      <c r="I19" s="243"/>
      <c r="J19" s="237"/>
      <c r="K19" s="99"/>
      <c r="L19" s="57">
        <v>3.25</v>
      </c>
      <c r="M19" s="57" t="s">
        <v>305</v>
      </c>
      <c r="N19" s="200"/>
      <c r="O19" s="101" t="s">
        <v>34</v>
      </c>
      <c r="P19" s="206"/>
      <c r="Q19" s="207"/>
      <c r="R19" s="208"/>
      <c r="S19" s="209"/>
      <c r="T19" s="243"/>
      <c r="U19" s="237"/>
      <c r="V19" s="66"/>
      <c r="W19" s="240"/>
      <c r="X19" s="240"/>
      <c r="Y19" s="240"/>
      <c r="Z19" s="240"/>
      <c r="AA19" s="240"/>
      <c r="AB19" s="103"/>
    </row>
    <row r="20" spans="1:28" ht="17.55" customHeight="1" x14ac:dyDescent="0.2">
      <c r="A20" s="57">
        <v>3.5</v>
      </c>
      <c r="B20" s="57" t="s">
        <v>304</v>
      </c>
      <c r="C20" s="200"/>
      <c r="D20" s="100" t="s">
        <v>292</v>
      </c>
      <c r="E20" s="210"/>
      <c r="F20" s="211"/>
      <c r="G20" s="212"/>
      <c r="H20" s="213"/>
      <c r="I20" s="244">
        <v>1</v>
      </c>
      <c r="J20" s="237"/>
      <c r="K20" s="99"/>
      <c r="L20" s="57">
        <v>3.5</v>
      </c>
      <c r="M20" s="57" t="s">
        <v>305</v>
      </c>
      <c r="N20" s="200"/>
      <c r="O20" s="100" t="s">
        <v>292</v>
      </c>
      <c r="P20" s="210"/>
      <c r="Q20" s="211"/>
      <c r="R20" s="212"/>
      <c r="S20" s="213"/>
      <c r="T20" s="244">
        <v>1</v>
      </c>
      <c r="U20" s="237"/>
      <c r="V20" s="66"/>
      <c r="W20" s="240"/>
      <c r="X20" s="240"/>
      <c r="Y20" s="240"/>
      <c r="Z20" s="240"/>
      <c r="AA20" s="240"/>
      <c r="AB20" s="103"/>
    </row>
    <row r="21" spans="1:28" ht="25.05" customHeight="1" thickBot="1" x14ac:dyDescent="0.25">
      <c r="A21" s="57">
        <v>3.75</v>
      </c>
      <c r="B21" s="57" t="s">
        <v>304</v>
      </c>
      <c r="C21" s="201"/>
      <c r="D21" s="102" t="s">
        <v>34</v>
      </c>
      <c r="E21" s="214"/>
      <c r="F21" s="215"/>
      <c r="G21" s="216"/>
      <c r="H21" s="217"/>
      <c r="I21" s="245"/>
      <c r="J21" s="238"/>
      <c r="K21" s="99"/>
      <c r="L21" s="57">
        <v>3.75</v>
      </c>
      <c r="M21" s="57" t="s">
        <v>305</v>
      </c>
      <c r="N21" s="201"/>
      <c r="O21" s="102" t="s">
        <v>34</v>
      </c>
      <c r="P21" s="214"/>
      <c r="Q21" s="215"/>
      <c r="R21" s="216"/>
      <c r="S21" s="217"/>
      <c r="T21" s="245"/>
      <c r="U21" s="238"/>
      <c r="V21" s="66"/>
      <c r="W21" s="240"/>
      <c r="X21" s="240"/>
      <c r="Y21" s="240"/>
      <c r="Z21" s="240"/>
      <c r="AA21" s="240"/>
      <c r="AB21" s="103"/>
    </row>
    <row r="22" spans="1:28" ht="17.55" customHeight="1" x14ac:dyDescent="0.2">
      <c r="A22" s="57">
        <v>4</v>
      </c>
      <c r="B22" s="57" t="s">
        <v>304</v>
      </c>
      <c r="C22" s="199">
        <v>4</v>
      </c>
      <c r="D22" s="98" t="s">
        <v>292</v>
      </c>
      <c r="E22" s="202"/>
      <c r="F22" s="203"/>
      <c r="G22" s="204"/>
      <c r="H22" s="205"/>
      <c r="I22" s="242">
        <v>1</v>
      </c>
      <c r="J22" s="236"/>
      <c r="K22" s="99"/>
      <c r="L22" s="57">
        <v>4</v>
      </c>
      <c r="M22" s="57" t="s">
        <v>305</v>
      </c>
      <c r="N22" s="199">
        <v>4</v>
      </c>
      <c r="O22" s="98" t="s">
        <v>292</v>
      </c>
      <c r="P22" s="202"/>
      <c r="Q22" s="203"/>
      <c r="R22" s="204"/>
      <c r="S22" s="205"/>
      <c r="T22" s="242">
        <v>1</v>
      </c>
      <c r="U22" s="236"/>
      <c r="V22" s="66"/>
      <c r="W22" s="240"/>
      <c r="X22" s="240"/>
      <c r="Y22" s="240"/>
      <c r="Z22" s="240"/>
      <c r="AA22" s="240"/>
      <c r="AB22" s="103"/>
    </row>
    <row r="23" spans="1:28" ht="25.05" customHeight="1" x14ac:dyDescent="0.2">
      <c r="A23" s="57">
        <v>4.25</v>
      </c>
      <c r="B23" s="57" t="s">
        <v>304</v>
      </c>
      <c r="C23" s="200"/>
      <c r="D23" s="101" t="s">
        <v>34</v>
      </c>
      <c r="E23" s="206"/>
      <c r="F23" s="207"/>
      <c r="G23" s="208"/>
      <c r="H23" s="209"/>
      <c r="I23" s="243"/>
      <c r="J23" s="237"/>
      <c r="K23" s="99"/>
      <c r="L23" s="57">
        <v>4.25</v>
      </c>
      <c r="M23" s="57" t="s">
        <v>305</v>
      </c>
      <c r="N23" s="200"/>
      <c r="O23" s="101" t="s">
        <v>34</v>
      </c>
      <c r="P23" s="206"/>
      <c r="Q23" s="207"/>
      <c r="R23" s="208"/>
      <c r="S23" s="209"/>
      <c r="T23" s="243"/>
      <c r="U23" s="237"/>
      <c r="V23" s="66"/>
      <c r="W23" s="240"/>
      <c r="X23" s="240"/>
      <c r="Y23" s="240"/>
      <c r="Z23" s="240"/>
      <c r="AA23" s="240"/>
      <c r="AB23" s="103"/>
    </row>
    <row r="24" spans="1:28" ht="17.55" customHeight="1" x14ac:dyDescent="0.2">
      <c r="A24" s="57">
        <v>4.5</v>
      </c>
      <c r="B24" s="57" t="s">
        <v>304</v>
      </c>
      <c r="C24" s="200"/>
      <c r="D24" s="100" t="s">
        <v>292</v>
      </c>
      <c r="E24" s="210"/>
      <c r="F24" s="211"/>
      <c r="G24" s="212"/>
      <c r="H24" s="213"/>
      <c r="I24" s="244">
        <v>1</v>
      </c>
      <c r="J24" s="237"/>
      <c r="K24" s="99"/>
      <c r="L24" s="57">
        <v>4.5</v>
      </c>
      <c r="M24" s="57" t="s">
        <v>305</v>
      </c>
      <c r="N24" s="200"/>
      <c r="O24" s="100" t="s">
        <v>292</v>
      </c>
      <c r="P24" s="210"/>
      <c r="Q24" s="211"/>
      <c r="R24" s="212"/>
      <c r="S24" s="213"/>
      <c r="T24" s="244">
        <v>1</v>
      </c>
      <c r="U24" s="237"/>
      <c r="V24" s="66"/>
      <c r="W24" s="240"/>
      <c r="X24" s="240"/>
      <c r="Y24" s="240"/>
      <c r="Z24" s="240"/>
      <c r="AA24" s="240"/>
      <c r="AB24" s="103"/>
    </row>
    <row r="25" spans="1:28" ht="25.05" customHeight="1" thickBot="1" x14ac:dyDescent="0.25">
      <c r="A25" s="57">
        <v>4.75</v>
      </c>
      <c r="B25" s="57" t="s">
        <v>304</v>
      </c>
      <c r="C25" s="201"/>
      <c r="D25" s="102" t="s">
        <v>34</v>
      </c>
      <c r="E25" s="214"/>
      <c r="F25" s="215"/>
      <c r="G25" s="216"/>
      <c r="H25" s="217"/>
      <c r="I25" s="245"/>
      <c r="J25" s="238"/>
      <c r="K25" s="99"/>
      <c r="L25" s="57">
        <v>4.75</v>
      </c>
      <c r="M25" s="57" t="s">
        <v>305</v>
      </c>
      <c r="N25" s="201"/>
      <c r="O25" s="102" t="s">
        <v>34</v>
      </c>
      <c r="P25" s="214"/>
      <c r="Q25" s="215"/>
      <c r="R25" s="216"/>
      <c r="S25" s="217"/>
      <c r="T25" s="245"/>
      <c r="U25" s="238"/>
      <c r="V25" s="66"/>
      <c r="W25" s="240"/>
      <c r="X25" s="240"/>
      <c r="Y25" s="240"/>
      <c r="Z25" s="240"/>
      <c r="AA25" s="240"/>
      <c r="AB25" s="103"/>
    </row>
    <row r="26" spans="1:28" ht="17.55" customHeight="1" x14ac:dyDescent="0.2">
      <c r="A26" s="57">
        <v>5</v>
      </c>
      <c r="B26" s="57" t="s">
        <v>304</v>
      </c>
      <c r="C26" s="199">
        <v>5</v>
      </c>
      <c r="D26" s="98" t="s">
        <v>292</v>
      </c>
      <c r="E26" s="202"/>
      <c r="F26" s="203"/>
      <c r="G26" s="204"/>
      <c r="H26" s="205"/>
      <c r="I26" s="242">
        <v>1</v>
      </c>
      <c r="J26" s="236"/>
      <c r="K26" s="99"/>
      <c r="L26" s="57">
        <v>5</v>
      </c>
      <c r="M26" s="57" t="s">
        <v>305</v>
      </c>
      <c r="N26" s="199">
        <v>5</v>
      </c>
      <c r="O26" s="98" t="s">
        <v>292</v>
      </c>
      <c r="P26" s="202"/>
      <c r="Q26" s="203"/>
      <c r="R26" s="204"/>
      <c r="S26" s="205"/>
      <c r="T26" s="242">
        <v>1</v>
      </c>
      <c r="U26" s="236"/>
      <c r="V26" s="66"/>
      <c r="W26" s="240"/>
      <c r="X26" s="240"/>
      <c r="Y26" s="240"/>
      <c r="Z26" s="240"/>
      <c r="AA26" s="240"/>
      <c r="AB26" s="103"/>
    </row>
    <row r="27" spans="1:28" ht="25.05" customHeight="1" x14ac:dyDescent="0.2">
      <c r="A27" s="57">
        <v>5.25</v>
      </c>
      <c r="B27" s="57" t="s">
        <v>304</v>
      </c>
      <c r="C27" s="200"/>
      <c r="D27" s="101" t="s">
        <v>34</v>
      </c>
      <c r="E27" s="206"/>
      <c r="F27" s="207"/>
      <c r="G27" s="208"/>
      <c r="H27" s="209"/>
      <c r="I27" s="243"/>
      <c r="J27" s="237"/>
      <c r="K27" s="99"/>
      <c r="L27" s="57">
        <v>5.25</v>
      </c>
      <c r="M27" s="57" t="s">
        <v>305</v>
      </c>
      <c r="N27" s="200"/>
      <c r="O27" s="101" t="s">
        <v>34</v>
      </c>
      <c r="P27" s="206"/>
      <c r="Q27" s="207"/>
      <c r="R27" s="208"/>
      <c r="S27" s="209"/>
      <c r="T27" s="243"/>
      <c r="U27" s="237"/>
      <c r="V27" s="66"/>
      <c r="W27" s="240"/>
      <c r="X27" s="240"/>
      <c r="Y27" s="240"/>
      <c r="Z27" s="240"/>
      <c r="AA27" s="240"/>
      <c r="AB27" s="103"/>
    </row>
    <row r="28" spans="1:28" ht="17.55" customHeight="1" x14ac:dyDescent="0.2">
      <c r="A28" s="57">
        <v>5.5</v>
      </c>
      <c r="B28" s="57" t="s">
        <v>304</v>
      </c>
      <c r="C28" s="200"/>
      <c r="D28" s="100" t="s">
        <v>292</v>
      </c>
      <c r="E28" s="210"/>
      <c r="F28" s="211"/>
      <c r="G28" s="212"/>
      <c r="H28" s="213"/>
      <c r="I28" s="244">
        <v>1</v>
      </c>
      <c r="J28" s="237"/>
      <c r="K28" s="99"/>
      <c r="L28" s="57">
        <v>5.5</v>
      </c>
      <c r="M28" s="57" t="s">
        <v>305</v>
      </c>
      <c r="N28" s="200"/>
      <c r="O28" s="100" t="s">
        <v>292</v>
      </c>
      <c r="P28" s="210"/>
      <c r="Q28" s="211"/>
      <c r="R28" s="212"/>
      <c r="S28" s="213"/>
      <c r="T28" s="244">
        <v>1</v>
      </c>
      <c r="U28" s="237"/>
      <c r="V28" s="66"/>
      <c r="W28" s="240"/>
      <c r="X28" s="240"/>
      <c r="Y28" s="240"/>
      <c r="Z28" s="240"/>
      <c r="AA28" s="240"/>
      <c r="AB28" s="103"/>
    </row>
    <row r="29" spans="1:28" ht="25.05" customHeight="1" thickBot="1" x14ac:dyDescent="0.25">
      <c r="A29" s="57">
        <v>5.75</v>
      </c>
      <c r="B29" s="57" t="s">
        <v>304</v>
      </c>
      <c r="C29" s="201"/>
      <c r="D29" s="102" t="s">
        <v>34</v>
      </c>
      <c r="E29" s="214"/>
      <c r="F29" s="215"/>
      <c r="G29" s="216"/>
      <c r="H29" s="217"/>
      <c r="I29" s="245"/>
      <c r="J29" s="238"/>
      <c r="K29" s="99"/>
      <c r="L29" s="57">
        <v>5.75</v>
      </c>
      <c r="M29" s="57" t="s">
        <v>305</v>
      </c>
      <c r="N29" s="201"/>
      <c r="O29" s="102" t="s">
        <v>34</v>
      </c>
      <c r="P29" s="214"/>
      <c r="Q29" s="215"/>
      <c r="R29" s="216"/>
      <c r="S29" s="217"/>
      <c r="T29" s="245"/>
      <c r="U29" s="238"/>
      <c r="V29" s="66"/>
      <c r="W29" s="240"/>
      <c r="X29" s="240"/>
      <c r="Y29" s="240"/>
      <c r="Z29" s="240"/>
      <c r="AA29" s="240"/>
      <c r="AB29" s="103"/>
    </row>
    <row r="30" spans="1:28" ht="17.55" customHeight="1" x14ac:dyDescent="0.2">
      <c r="A30" s="57">
        <v>6</v>
      </c>
      <c r="B30" s="57" t="s">
        <v>304</v>
      </c>
      <c r="C30" s="199">
        <v>6</v>
      </c>
      <c r="D30" s="98" t="s">
        <v>292</v>
      </c>
      <c r="E30" s="202"/>
      <c r="F30" s="203"/>
      <c r="G30" s="204"/>
      <c r="H30" s="205"/>
      <c r="I30" s="242">
        <v>1</v>
      </c>
      <c r="J30" s="236"/>
      <c r="K30" s="99"/>
      <c r="L30" s="57">
        <v>6</v>
      </c>
      <c r="M30" s="57" t="s">
        <v>305</v>
      </c>
      <c r="N30" s="199">
        <v>6</v>
      </c>
      <c r="O30" s="98" t="s">
        <v>292</v>
      </c>
      <c r="P30" s="202"/>
      <c r="Q30" s="203"/>
      <c r="R30" s="204"/>
      <c r="S30" s="205"/>
      <c r="T30" s="242">
        <v>1</v>
      </c>
      <c r="U30" s="236"/>
      <c r="V30" s="66"/>
      <c r="W30" s="240"/>
      <c r="X30" s="240"/>
      <c r="Y30" s="240"/>
      <c r="Z30" s="240"/>
      <c r="AA30" s="240"/>
      <c r="AB30" s="103"/>
    </row>
    <row r="31" spans="1:28" ht="25.05" customHeight="1" x14ac:dyDescent="0.2">
      <c r="A31" s="57">
        <v>6.25</v>
      </c>
      <c r="B31" s="57" t="s">
        <v>304</v>
      </c>
      <c r="C31" s="200"/>
      <c r="D31" s="101" t="s">
        <v>34</v>
      </c>
      <c r="E31" s="206"/>
      <c r="F31" s="207"/>
      <c r="G31" s="208"/>
      <c r="H31" s="209"/>
      <c r="I31" s="243"/>
      <c r="J31" s="237"/>
      <c r="K31" s="99"/>
      <c r="L31" s="57">
        <v>6.25</v>
      </c>
      <c r="M31" s="57" t="s">
        <v>305</v>
      </c>
      <c r="N31" s="200"/>
      <c r="O31" s="101" t="s">
        <v>34</v>
      </c>
      <c r="P31" s="206"/>
      <c r="Q31" s="207"/>
      <c r="R31" s="208"/>
      <c r="S31" s="209"/>
      <c r="T31" s="243"/>
      <c r="U31" s="237"/>
      <c r="V31" s="66"/>
      <c r="W31" s="240"/>
      <c r="X31" s="240"/>
      <c r="Y31" s="240"/>
      <c r="Z31" s="240"/>
      <c r="AA31" s="240"/>
      <c r="AB31" s="61"/>
    </row>
    <row r="32" spans="1:28" ht="17.55" customHeight="1" x14ac:dyDescent="0.2">
      <c r="A32" s="57">
        <v>6.5</v>
      </c>
      <c r="B32" s="57" t="s">
        <v>304</v>
      </c>
      <c r="C32" s="200"/>
      <c r="D32" s="100" t="s">
        <v>292</v>
      </c>
      <c r="E32" s="210"/>
      <c r="F32" s="211"/>
      <c r="G32" s="212"/>
      <c r="H32" s="213"/>
      <c r="I32" s="244">
        <v>1</v>
      </c>
      <c r="J32" s="237"/>
      <c r="K32" s="99"/>
      <c r="L32" s="57">
        <v>6.5</v>
      </c>
      <c r="M32" s="57" t="s">
        <v>305</v>
      </c>
      <c r="N32" s="200"/>
      <c r="O32" s="100" t="s">
        <v>292</v>
      </c>
      <c r="P32" s="210"/>
      <c r="Q32" s="211"/>
      <c r="R32" s="212"/>
      <c r="S32" s="213"/>
      <c r="T32" s="244">
        <v>1</v>
      </c>
      <c r="U32" s="237"/>
      <c r="V32" s="66"/>
      <c r="W32" s="240"/>
      <c r="X32" s="240"/>
      <c r="Y32" s="240"/>
      <c r="Z32" s="240"/>
      <c r="AA32" s="240"/>
      <c r="AB32" s="61"/>
    </row>
    <row r="33" spans="1:28" ht="25.05" customHeight="1" thickBot="1" x14ac:dyDescent="0.25">
      <c r="A33" s="57">
        <v>6.75</v>
      </c>
      <c r="B33" s="57" t="s">
        <v>304</v>
      </c>
      <c r="C33" s="201"/>
      <c r="D33" s="102" t="s">
        <v>34</v>
      </c>
      <c r="E33" s="214"/>
      <c r="F33" s="215"/>
      <c r="G33" s="216"/>
      <c r="H33" s="217"/>
      <c r="I33" s="245"/>
      <c r="J33" s="238"/>
      <c r="K33" s="99"/>
      <c r="L33" s="57">
        <v>6.75</v>
      </c>
      <c r="M33" s="57" t="s">
        <v>305</v>
      </c>
      <c r="N33" s="201"/>
      <c r="O33" s="102" t="s">
        <v>34</v>
      </c>
      <c r="P33" s="214"/>
      <c r="Q33" s="215"/>
      <c r="R33" s="216"/>
      <c r="S33" s="217"/>
      <c r="T33" s="245"/>
      <c r="U33" s="238"/>
      <c r="V33" s="66"/>
      <c r="W33" s="240"/>
      <c r="X33" s="240"/>
      <c r="Y33" s="240"/>
      <c r="Z33" s="240"/>
      <c r="AA33" s="240"/>
      <c r="AB33" s="61"/>
    </row>
    <row r="34" spans="1:28" ht="17.55" customHeight="1" x14ac:dyDescent="0.2">
      <c r="A34" s="57">
        <v>7</v>
      </c>
      <c r="B34" s="57" t="s">
        <v>304</v>
      </c>
      <c r="C34" s="199">
        <v>7</v>
      </c>
      <c r="D34" s="98" t="s">
        <v>292</v>
      </c>
      <c r="E34" s="202"/>
      <c r="F34" s="203"/>
      <c r="G34" s="204"/>
      <c r="H34" s="205"/>
      <c r="I34" s="242">
        <v>1</v>
      </c>
      <c r="J34" s="236"/>
      <c r="K34" s="99"/>
      <c r="L34" s="57">
        <v>7</v>
      </c>
      <c r="M34" s="57" t="s">
        <v>305</v>
      </c>
      <c r="N34" s="199">
        <v>7</v>
      </c>
      <c r="O34" s="98" t="s">
        <v>292</v>
      </c>
      <c r="P34" s="202"/>
      <c r="Q34" s="203"/>
      <c r="R34" s="204"/>
      <c r="S34" s="205"/>
      <c r="T34" s="242">
        <v>1</v>
      </c>
      <c r="U34" s="236"/>
      <c r="V34" s="66"/>
      <c r="W34" s="240"/>
      <c r="X34" s="240"/>
      <c r="Y34" s="240"/>
      <c r="Z34" s="240"/>
      <c r="AA34" s="240"/>
      <c r="AB34" s="61"/>
    </row>
    <row r="35" spans="1:28" ht="25.05" customHeight="1" x14ac:dyDescent="0.2">
      <c r="A35" s="57">
        <v>7.25</v>
      </c>
      <c r="B35" s="57" t="s">
        <v>304</v>
      </c>
      <c r="C35" s="200"/>
      <c r="D35" s="101" t="s">
        <v>34</v>
      </c>
      <c r="E35" s="206"/>
      <c r="F35" s="207"/>
      <c r="G35" s="208"/>
      <c r="H35" s="209"/>
      <c r="I35" s="243"/>
      <c r="J35" s="237"/>
      <c r="K35" s="99"/>
      <c r="L35" s="57">
        <v>7.25</v>
      </c>
      <c r="M35" s="57" t="s">
        <v>305</v>
      </c>
      <c r="N35" s="200"/>
      <c r="O35" s="101" t="s">
        <v>34</v>
      </c>
      <c r="P35" s="206"/>
      <c r="Q35" s="207"/>
      <c r="R35" s="208"/>
      <c r="S35" s="209"/>
      <c r="T35" s="243"/>
      <c r="U35" s="237"/>
      <c r="V35" s="66"/>
      <c r="W35" s="240"/>
      <c r="X35" s="240"/>
      <c r="Y35" s="240"/>
      <c r="Z35" s="240"/>
      <c r="AA35" s="240"/>
      <c r="AB35" s="103"/>
    </row>
    <row r="36" spans="1:28" ht="17.55" customHeight="1" x14ac:dyDescent="0.2">
      <c r="A36" s="57">
        <v>7.5</v>
      </c>
      <c r="B36" s="57" t="s">
        <v>304</v>
      </c>
      <c r="C36" s="200"/>
      <c r="D36" s="100" t="s">
        <v>292</v>
      </c>
      <c r="E36" s="210"/>
      <c r="F36" s="211"/>
      <c r="G36" s="212"/>
      <c r="H36" s="213"/>
      <c r="I36" s="244">
        <v>1</v>
      </c>
      <c r="J36" s="237"/>
      <c r="K36" s="99"/>
      <c r="L36" s="57">
        <v>7.5</v>
      </c>
      <c r="M36" s="57" t="s">
        <v>305</v>
      </c>
      <c r="N36" s="200"/>
      <c r="O36" s="100" t="s">
        <v>292</v>
      </c>
      <c r="P36" s="210"/>
      <c r="Q36" s="211"/>
      <c r="R36" s="212"/>
      <c r="S36" s="213"/>
      <c r="T36" s="244">
        <v>1</v>
      </c>
      <c r="U36" s="237"/>
      <c r="V36" s="66"/>
      <c r="W36" s="240"/>
      <c r="X36" s="240"/>
      <c r="Y36" s="240"/>
      <c r="Z36" s="240"/>
      <c r="AA36" s="240"/>
      <c r="AB36" s="103"/>
    </row>
    <row r="37" spans="1:28" ht="25.05" customHeight="1" thickBot="1" x14ac:dyDescent="0.25">
      <c r="A37" s="57">
        <v>7.75</v>
      </c>
      <c r="B37" s="57" t="s">
        <v>304</v>
      </c>
      <c r="C37" s="201"/>
      <c r="D37" s="102" t="s">
        <v>34</v>
      </c>
      <c r="E37" s="214"/>
      <c r="F37" s="215"/>
      <c r="G37" s="216"/>
      <c r="H37" s="217"/>
      <c r="I37" s="245"/>
      <c r="J37" s="238"/>
      <c r="K37" s="99"/>
      <c r="L37" s="57">
        <v>7.75</v>
      </c>
      <c r="M37" s="57" t="s">
        <v>305</v>
      </c>
      <c r="N37" s="201"/>
      <c r="O37" s="102" t="s">
        <v>34</v>
      </c>
      <c r="P37" s="214"/>
      <c r="Q37" s="215"/>
      <c r="R37" s="216"/>
      <c r="S37" s="217"/>
      <c r="T37" s="245"/>
      <c r="U37" s="238"/>
      <c r="V37" s="66"/>
      <c r="W37" s="240"/>
      <c r="X37" s="240"/>
      <c r="Y37" s="240"/>
      <c r="Z37" s="240"/>
      <c r="AA37" s="240"/>
      <c r="AB37" s="103"/>
    </row>
    <row r="38" spans="1:28" ht="17.55" customHeight="1" x14ac:dyDescent="0.2">
      <c r="A38" s="57">
        <v>8</v>
      </c>
      <c r="B38" s="57" t="s">
        <v>304</v>
      </c>
      <c r="C38" s="199">
        <v>8</v>
      </c>
      <c r="D38" s="98" t="s">
        <v>292</v>
      </c>
      <c r="E38" s="202"/>
      <c r="F38" s="203"/>
      <c r="G38" s="204"/>
      <c r="H38" s="205"/>
      <c r="I38" s="242">
        <v>1</v>
      </c>
      <c r="J38" s="236"/>
      <c r="K38" s="99"/>
      <c r="L38" s="57">
        <v>8</v>
      </c>
      <c r="M38" s="57" t="s">
        <v>305</v>
      </c>
      <c r="N38" s="199">
        <v>8</v>
      </c>
      <c r="O38" s="98" t="s">
        <v>292</v>
      </c>
      <c r="P38" s="202"/>
      <c r="Q38" s="203"/>
      <c r="R38" s="204"/>
      <c r="S38" s="205"/>
      <c r="T38" s="242">
        <v>1</v>
      </c>
      <c r="U38" s="236"/>
      <c r="V38" s="66"/>
      <c r="W38" s="240"/>
      <c r="X38" s="240"/>
      <c r="Y38" s="240"/>
      <c r="Z38" s="240"/>
      <c r="AA38" s="240"/>
      <c r="AB38" s="103"/>
    </row>
    <row r="39" spans="1:28" ht="25.05" customHeight="1" x14ac:dyDescent="0.2">
      <c r="A39" s="57">
        <v>8.25</v>
      </c>
      <c r="B39" s="57" t="s">
        <v>304</v>
      </c>
      <c r="C39" s="200"/>
      <c r="D39" s="101" t="s">
        <v>34</v>
      </c>
      <c r="E39" s="206"/>
      <c r="F39" s="207"/>
      <c r="G39" s="208"/>
      <c r="H39" s="209"/>
      <c r="I39" s="243"/>
      <c r="J39" s="237"/>
      <c r="K39" s="99"/>
      <c r="L39" s="57">
        <v>8.25</v>
      </c>
      <c r="M39" s="57" t="s">
        <v>305</v>
      </c>
      <c r="N39" s="200"/>
      <c r="O39" s="101" t="s">
        <v>34</v>
      </c>
      <c r="P39" s="206"/>
      <c r="Q39" s="207"/>
      <c r="R39" s="208"/>
      <c r="S39" s="209"/>
      <c r="T39" s="243"/>
      <c r="U39" s="237"/>
      <c r="V39" s="66"/>
      <c r="W39" s="240"/>
      <c r="X39" s="240"/>
      <c r="Y39" s="240"/>
      <c r="Z39" s="240"/>
      <c r="AA39" s="240"/>
      <c r="AB39" s="103"/>
    </row>
    <row r="40" spans="1:28" ht="17.55" customHeight="1" x14ac:dyDescent="0.2">
      <c r="A40" s="57">
        <v>8.5</v>
      </c>
      <c r="B40" s="57" t="s">
        <v>304</v>
      </c>
      <c r="C40" s="200"/>
      <c r="D40" s="100" t="s">
        <v>292</v>
      </c>
      <c r="E40" s="210"/>
      <c r="F40" s="211"/>
      <c r="G40" s="212"/>
      <c r="H40" s="213"/>
      <c r="I40" s="244">
        <v>1</v>
      </c>
      <c r="J40" s="237"/>
      <c r="K40" s="99"/>
      <c r="L40" s="57">
        <v>8.5</v>
      </c>
      <c r="M40" s="57" t="s">
        <v>305</v>
      </c>
      <c r="N40" s="200"/>
      <c r="O40" s="100" t="s">
        <v>292</v>
      </c>
      <c r="P40" s="210"/>
      <c r="Q40" s="211"/>
      <c r="R40" s="212"/>
      <c r="S40" s="213"/>
      <c r="T40" s="244">
        <v>1</v>
      </c>
      <c r="U40" s="237"/>
      <c r="V40" s="66"/>
      <c r="W40" s="240"/>
      <c r="X40" s="240"/>
      <c r="Y40" s="240"/>
      <c r="Z40" s="240"/>
      <c r="AA40" s="240"/>
      <c r="AB40" s="103"/>
    </row>
    <row r="41" spans="1:28" ht="25.05" customHeight="1" thickBot="1" x14ac:dyDescent="0.25">
      <c r="A41" s="57">
        <v>8.75</v>
      </c>
      <c r="B41" s="57" t="s">
        <v>304</v>
      </c>
      <c r="C41" s="201"/>
      <c r="D41" s="102" t="s">
        <v>34</v>
      </c>
      <c r="E41" s="214"/>
      <c r="F41" s="215"/>
      <c r="G41" s="216"/>
      <c r="H41" s="217"/>
      <c r="I41" s="245"/>
      <c r="J41" s="238"/>
      <c r="K41" s="99"/>
      <c r="L41" s="57">
        <v>8.75</v>
      </c>
      <c r="M41" s="57" t="s">
        <v>305</v>
      </c>
      <c r="N41" s="201"/>
      <c r="O41" s="102" t="s">
        <v>34</v>
      </c>
      <c r="P41" s="214"/>
      <c r="Q41" s="215"/>
      <c r="R41" s="216"/>
      <c r="S41" s="217"/>
      <c r="T41" s="245"/>
      <c r="U41" s="238"/>
      <c r="V41" s="66"/>
      <c r="W41" s="240"/>
      <c r="X41" s="240"/>
      <c r="Y41" s="240"/>
      <c r="Z41" s="240"/>
      <c r="AA41" s="240"/>
      <c r="AB41" s="103"/>
    </row>
    <row r="42" spans="1:28" ht="17.55" customHeight="1" x14ac:dyDescent="0.2">
      <c r="A42" s="57">
        <v>9</v>
      </c>
      <c r="B42" s="57" t="s">
        <v>304</v>
      </c>
      <c r="C42" s="199">
        <v>9</v>
      </c>
      <c r="D42" s="98" t="s">
        <v>292</v>
      </c>
      <c r="E42" s="202"/>
      <c r="F42" s="203"/>
      <c r="G42" s="204"/>
      <c r="H42" s="205"/>
      <c r="I42" s="242">
        <v>1</v>
      </c>
      <c r="J42" s="236"/>
      <c r="K42" s="99"/>
      <c r="L42" s="57">
        <v>9</v>
      </c>
      <c r="M42" s="57" t="s">
        <v>305</v>
      </c>
      <c r="N42" s="199">
        <v>9</v>
      </c>
      <c r="O42" s="98" t="s">
        <v>292</v>
      </c>
      <c r="P42" s="202"/>
      <c r="Q42" s="203"/>
      <c r="R42" s="204"/>
      <c r="S42" s="205"/>
      <c r="T42" s="242">
        <v>1</v>
      </c>
      <c r="U42" s="236"/>
      <c r="V42" s="66"/>
      <c r="AB42" s="103"/>
    </row>
    <row r="43" spans="1:28" ht="25.05" customHeight="1" x14ac:dyDescent="0.2">
      <c r="A43" s="57">
        <v>9.25</v>
      </c>
      <c r="B43" s="57" t="s">
        <v>304</v>
      </c>
      <c r="C43" s="200"/>
      <c r="D43" s="101" t="s">
        <v>34</v>
      </c>
      <c r="E43" s="206"/>
      <c r="F43" s="207"/>
      <c r="G43" s="208"/>
      <c r="H43" s="209"/>
      <c r="I43" s="243"/>
      <c r="J43" s="237"/>
      <c r="K43" s="99"/>
      <c r="L43" s="57">
        <v>9.25</v>
      </c>
      <c r="M43" s="57" t="s">
        <v>305</v>
      </c>
      <c r="N43" s="200"/>
      <c r="O43" s="101" t="s">
        <v>34</v>
      </c>
      <c r="P43" s="206"/>
      <c r="Q43" s="207"/>
      <c r="R43" s="208"/>
      <c r="S43" s="209"/>
      <c r="T43" s="243"/>
      <c r="U43" s="237"/>
      <c r="V43" s="66"/>
      <c r="AB43" s="103"/>
    </row>
    <row r="44" spans="1:28" ht="17.55" customHeight="1" x14ac:dyDescent="0.2">
      <c r="A44" s="57">
        <v>9.5</v>
      </c>
      <c r="B44" s="57" t="s">
        <v>304</v>
      </c>
      <c r="C44" s="200"/>
      <c r="D44" s="100" t="s">
        <v>292</v>
      </c>
      <c r="E44" s="210"/>
      <c r="F44" s="211"/>
      <c r="G44" s="212"/>
      <c r="H44" s="213"/>
      <c r="I44" s="244">
        <v>1</v>
      </c>
      <c r="J44" s="237"/>
      <c r="K44" s="99"/>
      <c r="L44" s="57">
        <v>9.5</v>
      </c>
      <c r="M44" s="57" t="s">
        <v>305</v>
      </c>
      <c r="N44" s="200"/>
      <c r="O44" s="100" t="s">
        <v>292</v>
      </c>
      <c r="P44" s="210"/>
      <c r="Q44" s="211"/>
      <c r="R44" s="212"/>
      <c r="S44" s="213"/>
      <c r="T44" s="244">
        <v>1</v>
      </c>
      <c r="U44" s="237"/>
      <c r="V44" s="66"/>
      <c r="AB44" s="103"/>
    </row>
    <row r="45" spans="1:28" ht="25.05" customHeight="1" thickBot="1" x14ac:dyDescent="0.25">
      <c r="A45" s="57">
        <v>9.75</v>
      </c>
      <c r="B45" s="57" t="s">
        <v>304</v>
      </c>
      <c r="C45" s="201"/>
      <c r="D45" s="102" t="s">
        <v>34</v>
      </c>
      <c r="E45" s="214"/>
      <c r="F45" s="215"/>
      <c r="G45" s="216"/>
      <c r="H45" s="217"/>
      <c r="I45" s="245"/>
      <c r="J45" s="238"/>
      <c r="K45" s="99"/>
      <c r="L45" s="57">
        <v>9.75</v>
      </c>
      <c r="M45" s="57" t="s">
        <v>305</v>
      </c>
      <c r="N45" s="201"/>
      <c r="O45" s="102" t="s">
        <v>34</v>
      </c>
      <c r="P45" s="214"/>
      <c r="Q45" s="215"/>
      <c r="R45" s="216"/>
      <c r="S45" s="217"/>
      <c r="T45" s="245"/>
      <c r="U45" s="238"/>
      <c r="V45" s="66"/>
      <c r="AB45" s="103"/>
    </row>
    <row r="46" spans="1:28" ht="17.55" customHeight="1" x14ac:dyDescent="0.2">
      <c r="A46" s="57">
        <v>10</v>
      </c>
      <c r="B46" s="57" t="s">
        <v>304</v>
      </c>
      <c r="C46" s="199">
        <v>10</v>
      </c>
      <c r="D46" s="98" t="s">
        <v>292</v>
      </c>
      <c r="E46" s="202"/>
      <c r="F46" s="203"/>
      <c r="G46" s="204"/>
      <c r="H46" s="205"/>
      <c r="I46" s="242">
        <v>1</v>
      </c>
      <c r="J46" s="236"/>
      <c r="K46" s="99"/>
      <c r="L46" s="57">
        <v>10</v>
      </c>
      <c r="M46" s="57" t="s">
        <v>305</v>
      </c>
      <c r="N46" s="199">
        <v>10</v>
      </c>
      <c r="O46" s="98" t="s">
        <v>292</v>
      </c>
      <c r="P46" s="202"/>
      <c r="Q46" s="203"/>
      <c r="R46" s="204"/>
      <c r="S46" s="205"/>
      <c r="T46" s="242">
        <v>1</v>
      </c>
      <c r="U46" s="236"/>
      <c r="V46" s="66"/>
      <c r="AB46" s="103"/>
    </row>
    <row r="47" spans="1:28" ht="25.05" customHeight="1" thickBot="1" x14ac:dyDescent="0.25">
      <c r="A47" s="57">
        <v>10.25</v>
      </c>
      <c r="B47" s="57" t="s">
        <v>304</v>
      </c>
      <c r="C47" s="200"/>
      <c r="D47" s="101" t="s">
        <v>34</v>
      </c>
      <c r="E47" s="206"/>
      <c r="F47" s="207"/>
      <c r="G47" s="208"/>
      <c r="H47" s="209"/>
      <c r="I47" s="243"/>
      <c r="J47" s="237"/>
      <c r="K47" s="99"/>
      <c r="L47" s="57">
        <v>10.25</v>
      </c>
      <c r="M47" s="57" t="s">
        <v>305</v>
      </c>
      <c r="N47" s="200"/>
      <c r="O47" s="101" t="s">
        <v>34</v>
      </c>
      <c r="P47" s="214"/>
      <c r="Q47" s="215"/>
      <c r="R47" s="216"/>
      <c r="S47" s="217"/>
      <c r="T47" s="243"/>
      <c r="U47" s="237"/>
      <c r="V47" s="66"/>
      <c r="AB47" s="103"/>
    </row>
    <row r="48" spans="1:28" ht="17.55" customHeight="1" x14ac:dyDescent="0.2">
      <c r="A48" s="57">
        <v>10.5</v>
      </c>
      <c r="B48" s="57" t="s">
        <v>304</v>
      </c>
      <c r="C48" s="200"/>
      <c r="D48" s="100" t="s">
        <v>292</v>
      </c>
      <c r="E48" s="210"/>
      <c r="F48" s="211"/>
      <c r="G48" s="212"/>
      <c r="H48" s="213"/>
      <c r="I48" s="244">
        <v>1</v>
      </c>
      <c r="J48" s="237"/>
      <c r="K48" s="99"/>
      <c r="L48" s="57">
        <v>10.5</v>
      </c>
      <c r="M48" s="57" t="s">
        <v>305</v>
      </c>
      <c r="N48" s="200"/>
      <c r="O48" s="100" t="s">
        <v>292</v>
      </c>
      <c r="P48" s="202"/>
      <c r="Q48" s="203"/>
      <c r="R48" s="204"/>
      <c r="S48" s="205"/>
      <c r="T48" s="244">
        <v>1</v>
      </c>
      <c r="U48" s="237"/>
      <c r="V48" s="66"/>
      <c r="AB48" s="103"/>
    </row>
    <row r="49" spans="1:28" ht="25.05" customHeight="1" thickBot="1" x14ac:dyDescent="0.25">
      <c r="A49" s="57">
        <v>10.75</v>
      </c>
      <c r="B49" s="57" t="s">
        <v>304</v>
      </c>
      <c r="C49" s="201"/>
      <c r="D49" s="102" t="s">
        <v>34</v>
      </c>
      <c r="E49" s="214"/>
      <c r="F49" s="215"/>
      <c r="G49" s="216"/>
      <c r="H49" s="217"/>
      <c r="I49" s="245"/>
      <c r="J49" s="238"/>
      <c r="K49" s="99"/>
      <c r="L49" s="57">
        <v>10.75</v>
      </c>
      <c r="M49" s="57" t="s">
        <v>305</v>
      </c>
      <c r="N49" s="201"/>
      <c r="O49" s="102" t="s">
        <v>34</v>
      </c>
      <c r="P49" s="214"/>
      <c r="Q49" s="215"/>
      <c r="R49" s="216"/>
      <c r="S49" s="217"/>
      <c r="T49" s="245"/>
      <c r="U49" s="238"/>
      <c r="V49" s="66"/>
      <c r="AB49" s="103"/>
    </row>
    <row r="50" spans="1:28" ht="17.55" customHeight="1" x14ac:dyDescent="0.2">
      <c r="A50" s="57">
        <v>11</v>
      </c>
      <c r="B50" s="57" t="s">
        <v>304</v>
      </c>
      <c r="C50" s="199">
        <v>11</v>
      </c>
      <c r="D50" s="98" t="s">
        <v>292</v>
      </c>
      <c r="E50" s="202"/>
      <c r="F50" s="203"/>
      <c r="G50" s="204"/>
      <c r="H50" s="205"/>
      <c r="I50" s="242">
        <v>1</v>
      </c>
      <c r="J50" s="236"/>
      <c r="K50" s="99"/>
      <c r="L50" s="57">
        <v>11</v>
      </c>
      <c r="M50" s="57" t="s">
        <v>305</v>
      </c>
      <c r="N50" s="199">
        <v>11</v>
      </c>
      <c r="O50" s="98" t="s">
        <v>292</v>
      </c>
      <c r="P50" s="202"/>
      <c r="Q50" s="203"/>
      <c r="R50" s="204"/>
      <c r="S50" s="205"/>
      <c r="T50" s="242">
        <v>1</v>
      </c>
      <c r="U50" s="236"/>
      <c r="V50" s="66"/>
      <c r="AB50" s="103"/>
    </row>
    <row r="51" spans="1:28" ht="25.05" customHeight="1" thickBot="1" x14ac:dyDescent="0.25">
      <c r="A51" s="57">
        <v>11.25</v>
      </c>
      <c r="B51" s="57" t="s">
        <v>304</v>
      </c>
      <c r="C51" s="200"/>
      <c r="D51" s="101" t="s">
        <v>34</v>
      </c>
      <c r="E51" s="206"/>
      <c r="F51" s="207"/>
      <c r="G51" s="208"/>
      <c r="H51" s="209"/>
      <c r="I51" s="243"/>
      <c r="J51" s="237"/>
      <c r="K51" s="99"/>
      <c r="L51" s="57">
        <v>11.25</v>
      </c>
      <c r="M51" s="57" t="s">
        <v>305</v>
      </c>
      <c r="N51" s="200"/>
      <c r="O51" s="101" t="s">
        <v>34</v>
      </c>
      <c r="P51" s="214"/>
      <c r="Q51" s="215"/>
      <c r="R51" s="216"/>
      <c r="S51" s="217"/>
      <c r="T51" s="243"/>
      <c r="U51" s="237"/>
      <c r="V51" s="66"/>
      <c r="AB51" s="103"/>
    </row>
    <row r="52" spans="1:28" ht="17.55" customHeight="1" x14ac:dyDescent="0.2">
      <c r="A52" s="57">
        <v>11.5</v>
      </c>
      <c r="B52" s="57" t="s">
        <v>304</v>
      </c>
      <c r="C52" s="200"/>
      <c r="D52" s="100" t="s">
        <v>292</v>
      </c>
      <c r="E52" s="210"/>
      <c r="F52" s="211"/>
      <c r="G52" s="212"/>
      <c r="H52" s="213"/>
      <c r="I52" s="244">
        <v>1</v>
      </c>
      <c r="J52" s="237"/>
      <c r="K52" s="99"/>
      <c r="L52" s="57">
        <v>11.5</v>
      </c>
      <c r="M52" s="57" t="s">
        <v>305</v>
      </c>
      <c r="N52" s="200"/>
      <c r="O52" s="100" t="s">
        <v>292</v>
      </c>
      <c r="P52" s="202"/>
      <c r="Q52" s="203"/>
      <c r="R52" s="204"/>
      <c r="S52" s="205"/>
      <c r="T52" s="244">
        <v>1</v>
      </c>
      <c r="U52" s="237"/>
      <c r="V52" s="66"/>
      <c r="AB52" s="103"/>
    </row>
    <row r="53" spans="1:28" ht="25.05" customHeight="1" thickBot="1" x14ac:dyDescent="0.25">
      <c r="A53" s="57">
        <v>11.75</v>
      </c>
      <c r="B53" s="57" t="s">
        <v>304</v>
      </c>
      <c r="C53" s="201"/>
      <c r="D53" s="102" t="s">
        <v>34</v>
      </c>
      <c r="E53" s="214"/>
      <c r="F53" s="215"/>
      <c r="G53" s="216"/>
      <c r="H53" s="217"/>
      <c r="I53" s="245"/>
      <c r="J53" s="238"/>
      <c r="K53" s="99"/>
      <c r="L53" s="57">
        <v>11.75</v>
      </c>
      <c r="M53" s="57" t="s">
        <v>305</v>
      </c>
      <c r="N53" s="201"/>
      <c r="O53" s="102" t="s">
        <v>34</v>
      </c>
      <c r="P53" s="214"/>
      <c r="Q53" s="215"/>
      <c r="R53" s="216"/>
      <c r="S53" s="217"/>
      <c r="T53" s="245"/>
      <c r="U53" s="238"/>
      <c r="V53" s="66"/>
      <c r="AB53" s="103"/>
    </row>
    <row r="54" spans="1:28" ht="17.55" customHeight="1" x14ac:dyDescent="0.2">
      <c r="A54" s="57">
        <v>12</v>
      </c>
      <c r="B54" s="57" t="s">
        <v>304</v>
      </c>
      <c r="C54" s="199">
        <v>12</v>
      </c>
      <c r="D54" s="98" t="s">
        <v>292</v>
      </c>
      <c r="E54" s="202"/>
      <c r="F54" s="203"/>
      <c r="G54" s="204"/>
      <c r="H54" s="205"/>
      <c r="I54" s="242">
        <v>1</v>
      </c>
      <c r="J54" s="236"/>
      <c r="K54" s="99"/>
      <c r="L54" s="57">
        <v>12</v>
      </c>
      <c r="M54" s="57" t="s">
        <v>305</v>
      </c>
      <c r="N54" s="199">
        <v>12</v>
      </c>
      <c r="O54" s="98" t="s">
        <v>292</v>
      </c>
      <c r="P54" s="202"/>
      <c r="Q54" s="203"/>
      <c r="R54" s="204"/>
      <c r="S54" s="205"/>
      <c r="T54" s="242">
        <v>1</v>
      </c>
      <c r="U54" s="236"/>
      <c r="V54" s="66"/>
      <c r="AB54" s="103"/>
    </row>
    <row r="55" spans="1:28" ht="25.05" customHeight="1" thickBot="1" x14ac:dyDescent="0.25">
      <c r="A55" s="57">
        <v>12.25</v>
      </c>
      <c r="B55" s="57" t="s">
        <v>304</v>
      </c>
      <c r="C55" s="200"/>
      <c r="D55" s="101" t="s">
        <v>34</v>
      </c>
      <c r="E55" s="206"/>
      <c r="F55" s="207"/>
      <c r="G55" s="208"/>
      <c r="H55" s="209"/>
      <c r="I55" s="243"/>
      <c r="J55" s="237"/>
      <c r="K55" s="99"/>
      <c r="L55" s="57">
        <v>12.25</v>
      </c>
      <c r="M55" s="57" t="s">
        <v>305</v>
      </c>
      <c r="N55" s="200"/>
      <c r="O55" s="101" t="s">
        <v>34</v>
      </c>
      <c r="P55" s="214"/>
      <c r="Q55" s="215"/>
      <c r="R55" s="216"/>
      <c r="S55" s="217"/>
      <c r="T55" s="243"/>
      <c r="U55" s="237"/>
      <c r="V55" s="66"/>
      <c r="AB55" s="61"/>
    </row>
    <row r="56" spans="1:28" ht="17.55" customHeight="1" x14ac:dyDescent="0.2">
      <c r="A56" s="57">
        <v>12.5</v>
      </c>
      <c r="B56" s="57" t="s">
        <v>304</v>
      </c>
      <c r="C56" s="200"/>
      <c r="D56" s="100" t="s">
        <v>292</v>
      </c>
      <c r="E56" s="210"/>
      <c r="F56" s="211"/>
      <c r="G56" s="212"/>
      <c r="H56" s="213"/>
      <c r="I56" s="244">
        <v>1</v>
      </c>
      <c r="J56" s="237"/>
      <c r="K56" s="99"/>
      <c r="L56" s="57">
        <v>12.5</v>
      </c>
      <c r="M56" s="57" t="s">
        <v>305</v>
      </c>
      <c r="N56" s="200"/>
      <c r="O56" s="100" t="s">
        <v>292</v>
      </c>
      <c r="P56" s="202"/>
      <c r="Q56" s="203"/>
      <c r="R56" s="204"/>
      <c r="S56" s="205"/>
      <c r="T56" s="244">
        <v>1</v>
      </c>
      <c r="U56" s="237"/>
      <c r="V56" s="66"/>
      <c r="AB56" s="61"/>
    </row>
    <row r="57" spans="1:28" ht="25.05" customHeight="1" thickBot="1" x14ac:dyDescent="0.25">
      <c r="A57" s="57">
        <v>12.75</v>
      </c>
      <c r="B57" s="57" t="s">
        <v>304</v>
      </c>
      <c r="C57" s="201"/>
      <c r="D57" s="102" t="s">
        <v>34</v>
      </c>
      <c r="E57" s="214"/>
      <c r="F57" s="215"/>
      <c r="G57" s="216"/>
      <c r="H57" s="217"/>
      <c r="I57" s="245"/>
      <c r="J57" s="238"/>
      <c r="K57" s="99"/>
      <c r="L57" s="57">
        <v>12.75</v>
      </c>
      <c r="M57" s="57" t="s">
        <v>305</v>
      </c>
      <c r="N57" s="201"/>
      <c r="O57" s="102" t="s">
        <v>34</v>
      </c>
      <c r="P57" s="214"/>
      <c r="Q57" s="215"/>
      <c r="R57" s="216"/>
      <c r="S57" s="217"/>
      <c r="T57" s="245"/>
      <c r="U57" s="238"/>
      <c r="V57" s="66"/>
      <c r="AB57" s="61"/>
    </row>
    <row r="58" spans="1:28" ht="17.55" customHeight="1" x14ac:dyDescent="0.2">
      <c r="A58" s="57">
        <v>13</v>
      </c>
      <c r="B58" s="57" t="s">
        <v>304</v>
      </c>
      <c r="C58" s="199">
        <v>13</v>
      </c>
      <c r="D58" s="98" t="s">
        <v>292</v>
      </c>
      <c r="E58" s="202"/>
      <c r="F58" s="203"/>
      <c r="G58" s="204"/>
      <c r="H58" s="205"/>
      <c r="I58" s="242">
        <v>1</v>
      </c>
      <c r="J58" s="236"/>
      <c r="K58" s="99"/>
      <c r="L58" s="57">
        <v>13</v>
      </c>
      <c r="M58" s="57" t="s">
        <v>305</v>
      </c>
      <c r="N58" s="199">
        <v>13</v>
      </c>
      <c r="O58" s="98" t="s">
        <v>292</v>
      </c>
      <c r="P58" s="202"/>
      <c r="Q58" s="203"/>
      <c r="R58" s="204"/>
      <c r="S58" s="205"/>
      <c r="T58" s="242">
        <v>1</v>
      </c>
      <c r="U58" s="236"/>
      <c r="V58" s="66"/>
      <c r="AB58" s="61"/>
    </row>
    <row r="59" spans="1:28" ht="25.05" customHeight="1" thickBot="1" x14ac:dyDescent="0.25">
      <c r="A59" s="57">
        <v>13.25</v>
      </c>
      <c r="B59" s="57" t="s">
        <v>304</v>
      </c>
      <c r="C59" s="200"/>
      <c r="D59" s="101" t="s">
        <v>34</v>
      </c>
      <c r="E59" s="206"/>
      <c r="F59" s="207"/>
      <c r="G59" s="208"/>
      <c r="H59" s="209"/>
      <c r="I59" s="243"/>
      <c r="J59" s="237"/>
      <c r="K59" s="99"/>
      <c r="L59" s="57">
        <v>13.25</v>
      </c>
      <c r="M59" s="57" t="s">
        <v>305</v>
      </c>
      <c r="N59" s="200"/>
      <c r="O59" s="101" t="s">
        <v>34</v>
      </c>
      <c r="P59" s="214"/>
      <c r="Q59" s="215"/>
      <c r="R59" s="216"/>
      <c r="S59" s="217"/>
      <c r="T59" s="243"/>
      <c r="U59" s="237"/>
      <c r="V59" s="66"/>
      <c r="AB59" s="103"/>
    </row>
    <row r="60" spans="1:28" ht="17.55" customHeight="1" x14ac:dyDescent="0.2">
      <c r="A60" s="57">
        <v>13.5</v>
      </c>
      <c r="B60" s="57" t="s">
        <v>304</v>
      </c>
      <c r="C60" s="200"/>
      <c r="D60" s="100" t="s">
        <v>292</v>
      </c>
      <c r="E60" s="210"/>
      <c r="F60" s="211"/>
      <c r="G60" s="212"/>
      <c r="H60" s="213"/>
      <c r="I60" s="244">
        <v>1</v>
      </c>
      <c r="J60" s="237"/>
      <c r="K60" s="99"/>
      <c r="L60" s="57">
        <v>13.5</v>
      </c>
      <c r="M60" s="57" t="s">
        <v>305</v>
      </c>
      <c r="N60" s="200"/>
      <c r="O60" s="100" t="s">
        <v>292</v>
      </c>
      <c r="P60" s="202"/>
      <c r="Q60" s="203"/>
      <c r="R60" s="204"/>
      <c r="S60" s="205"/>
      <c r="T60" s="244">
        <v>1</v>
      </c>
      <c r="U60" s="237"/>
      <c r="V60" s="66"/>
      <c r="AB60" s="103"/>
    </row>
    <row r="61" spans="1:28" ht="25.05" customHeight="1" thickBot="1" x14ac:dyDescent="0.25">
      <c r="A61" s="57">
        <v>13.75</v>
      </c>
      <c r="B61" s="57" t="s">
        <v>304</v>
      </c>
      <c r="C61" s="201"/>
      <c r="D61" s="102" t="s">
        <v>34</v>
      </c>
      <c r="E61" s="214"/>
      <c r="F61" s="215"/>
      <c r="G61" s="216"/>
      <c r="H61" s="217"/>
      <c r="I61" s="245"/>
      <c r="J61" s="238"/>
      <c r="K61" s="99"/>
      <c r="L61" s="57">
        <v>13.75</v>
      </c>
      <c r="M61" s="57" t="s">
        <v>305</v>
      </c>
      <c r="N61" s="201"/>
      <c r="O61" s="102" t="s">
        <v>34</v>
      </c>
      <c r="P61" s="214"/>
      <c r="Q61" s="215"/>
      <c r="R61" s="216"/>
      <c r="S61" s="217"/>
      <c r="T61" s="245"/>
      <c r="U61" s="238"/>
      <c r="V61" s="66"/>
      <c r="AB61" s="103"/>
    </row>
    <row r="62" spans="1:28" ht="17.55" customHeight="1" x14ac:dyDescent="0.2">
      <c r="A62" s="57">
        <v>14</v>
      </c>
      <c r="B62" s="57" t="s">
        <v>304</v>
      </c>
      <c r="C62" s="199">
        <v>14</v>
      </c>
      <c r="D62" s="98" t="s">
        <v>292</v>
      </c>
      <c r="E62" s="202"/>
      <c r="F62" s="203"/>
      <c r="G62" s="204"/>
      <c r="H62" s="205"/>
      <c r="I62" s="242">
        <v>1</v>
      </c>
      <c r="J62" s="236"/>
      <c r="K62" s="99"/>
      <c r="L62" s="57">
        <v>14</v>
      </c>
      <c r="M62" s="57" t="s">
        <v>305</v>
      </c>
      <c r="N62" s="199">
        <v>14</v>
      </c>
      <c r="O62" s="98" t="s">
        <v>292</v>
      </c>
      <c r="P62" s="202"/>
      <c r="Q62" s="203"/>
      <c r="R62" s="204"/>
      <c r="S62" s="205"/>
      <c r="T62" s="242">
        <v>1</v>
      </c>
      <c r="U62" s="236"/>
      <c r="V62" s="66"/>
      <c r="AB62" s="103"/>
    </row>
    <row r="63" spans="1:28" ht="25.05" customHeight="1" thickBot="1" x14ac:dyDescent="0.25">
      <c r="A63" s="57">
        <v>14.25</v>
      </c>
      <c r="B63" s="57" t="s">
        <v>304</v>
      </c>
      <c r="C63" s="200"/>
      <c r="D63" s="101" t="s">
        <v>34</v>
      </c>
      <c r="E63" s="206"/>
      <c r="F63" s="207"/>
      <c r="G63" s="208"/>
      <c r="H63" s="209"/>
      <c r="I63" s="243"/>
      <c r="J63" s="237"/>
      <c r="K63" s="99"/>
      <c r="L63" s="57">
        <v>14.25</v>
      </c>
      <c r="M63" s="57" t="s">
        <v>305</v>
      </c>
      <c r="N63" s="200"/>
      <c r="O63" s="101" t="s">
        <v>34</v>
      </c>
      <c r="P63" s="214"/>
      <c r="Q63" s="215"/>
      <c r="R63" s="216"/>
      <c r="S63" s="217"/>
      <c r="T63" s="243"/>
      <c r="U63" s="237"/>
      <c r="V63" s="66"/>
      <c r="AB63" s="103"/>
    </row>
    <row r="64" spans="1:28" ht="17.55" customHeight="1" x14ac:dyDescent="0.2">
      <c r="A64" s="57">
        <v>14.5</v>
      </c>
      <c r="B64" s="57" t="s">
        <v>304</v>
      </c>
      <c r="C64" s="200"/>
      <c r="D64" s="100" t="s">
        <v>292</v>
      </c>
      <c r="E64" s="210"/>
      <c r="F64" s="211"/>
      <c r="G64" s="212"/>
      <c r="H64" s="213"/>
      <c r="I64" s="244">
        <v>1</v>
      </c>
      <c r="J64" s="237"/>
      <c r="K64" s="99"/>
      <c r="L64" s="57">
        <v>14.5</v>
      </c>
      <c r="M64" s="57" t="s">
        <v>305</v>
      </c>
      <c r="N64" s="200"/>
      <c r="O64" s="100" t="s">
        <v>292</v>
      </c>
      <c r="P64" s="202"/>
      <c r="Q64" s="203"/>
      <c r="R64" s="204"/>
      <c r="S64" s="205"/>
      <c r="T64" s="244">
        <v>1</v>
      </c>
      <c r="U64" s="237"/>
      <c r="V64" s="66"/>
      <c r="AB64" s="103"/>
    </row>
    <row r="65" spans="1:28" ht="25.05" customHeight="1" thickBot="1" x14ac:dyDescent="0.25">
      <c r="A65" s="57">
        <v>14.75</v>
      </c>
      <c r="B65" s="57" t="s">
        <v>304</v>
      </c>
      <c r="C65" s="201"/>
      <c r="D65" s="102" t="s">
        <v>34</v>
      </c>
      <c r="E65" s="214"/>
      <c r="F65" s="215"/>
      <c r="G65" s="216"/>
      <c r="H65" s="217"/>
      <c r="I65" s="245"/>
      <c r="J65" s="238"/>
      <c r="K65" s="99"/>
      <c r="L65" s="57">
        <v>14.75</v>
      </c>
      <c r="M65" s="57" t="s">
        <v>305</v>
      </c>
      <c r="N65" s="201"/>
      <c r="O65" s="102" t="s">
        <v>34</v>
      </c>
      <c r="P65" s="214"/>
      <c r="Q65" s="215"/>
      <c r="R65" s="216"/>
      <c r="S65" s="217"/>
      <c r="T65" s="245"/>
      <c r="U65" s="238"/>
      <c r="V65" s="66"/>
      <c r="AB65" s="103"/>
    </row>
    <row r="66" spans="1:28" ht="17.55" customHeight="1" x14ac:dyDescent="0.2">
      <c r="A66" s="57">
        <v>15</v>
      </c>
      <c r="B66" s="57" t="s">
        <v>304</v>
      </c>
      <c r="C66" s="199">
        <v>15</v>
      </c>
      <c r="D66" s="98" t="s">
        <v>292</v>
      </c>
      <c r="E66" s="202"/>
      <c r="F66" s="203"/>
      <c r="G66" s="204"/>
      <c r="H66" s="205"/>
      <c r="I66" s="242">
        <v>1</v>
      </c>
      <c r="J66" s="236"/>
      <c r="K66" s="99"/>
      <c r="L66" s="57">
        <v>15</v>
      </c>
      <c r="M66" s="57" t="s">
        <v>305</v>
      </c>
      <c r="N66" s="199">
        <v>15</v>
      </c>
      <c r="O66" s="98" t="s">
        <v>292</v>
      </c>
      <c r="P66" s="202"/>
      <c r="Q66" s="203"/>
      <c r="R66" s="204"/>
      <c r="S66" s="205"/>
      <c r="T66" s="242">
        <v>1</v>
      </c>
      <c r="U66" s="236"/>
      <c r="V66" s="66"/>
      <c r="AB66" s="103"/>
    </row>
    <row r="67" spans="1:28" ht="25.05" customHeight="1" thickBot="1" x14ac:dyDescent="0.25">
      <c r="A67" s="57">
        <v>15.25</v>
      </c>
      <c r="B67" s="57" t="s">
        <v>304</v>
      </c>
      <c r="C67" s="200"/>
      <c r="D67" s="101" t="s">
        <v>34</v>
      </c>
      <c r="E67" s="206"/>
      <c r="F67" s="207"/>
      <c r="G67" s="208"/>
      <c r="H67" s="209"/>
      <c r="I67" s="243"/>
      <c r="J67" s="237"/>
      <c r="K67" s="99"/>
      <c r="L67" s="57">
        <v>15.25</v>
      </c>
      <c r="M67" s="57" t="s">
        <v>305</v>
      </c>
      <c r="N67" s="200"/>
      <c r="O67" s="101" t="s">
        <v>34</v>
      </c>
      <c r="P67" s="214"/>
      <c r="Q67" s="215"/>
      <c r="R67" s="216"/>
      <c r="S67" s="217"/>
      <c r="T67" s="243"/>
      <c r="U67" s="237"/>
      <c r="V67" s="66"/>
      <c r="AB67" s="103"/>
    </row>
    <row r="68" spans="1:28" ht="17.55" customHeight="1" x14ac:dyDescent="0.2">
      <c r="A68" s="57">
        <v>15.5</v>
      </c>
      <c r="B68" s="57" t="s">
        <v>304</v>
      </c>
      <c r="C68" s="200"/>
      <c r="D68" s="100" t="s">
        <v>292</v>
      </c>
      <c r="E68" s="210"/>
      <c r="F68" s="211"/>
      <c r="G68" s="212"/>
      <c r="H68" s="213"/>
      <c r="I68" s="244">
        <v>1</v>
      </c>
      <c r="J68" s="237"/>
      <c r="K68" s="99"/>
      <c r="L68" s="57">
        <v>15.5</v>
      </c>
      <c r="M68" s="57" t="s">
        <v>305</v>
      </c>
      <c r="N68" s="200"/>
      <c r="O68" s="100" t="s">
        <v>292</v>
      </c>
      <c r="P68" s="202"/>
      <c r="Q68" s="203"/>
      <c r="R68" s="204"/>
      <c r="S68" s="205"/>
      <c r="T68" s="244">
        <v>1</v>
      </c>
      <c r="U68" s="237"/>
      <c r="V68" s="66"/>
      <c r="AB68" s="103"/>
    </row>
    <row r="69" spans="1:28" ht="25.05" customHeight="1" thickBot="1" x14ac:dyDescent="0.25">
      <c r="A69" s="57">
        <v>15.75</v>
      </c>
      <c r="B69" s="57" t="s">
        <v>304</v>
      </c>
      <c r="C69" s="201"/>
      <c r="D69" s="102" t="s">
        <v>34</v>
      </c>
      <c r="E69" s="214"/>
      <c r="F69" s="215"/>
      <c r="G69" s="216"/>
      <c r="H69" s="217"/>
      <c r="I69" s="245"/>
      <c r="J69" s="238"/>
      <c r="K69" s="99"/>
      <c r="L69" s="57">
        <v>15.75</v>
      </c>
      <c r="M69" s="57" t="s">
        <v>305</v>
      </c>
      <c r="N69" s="201"/>
      <c r="O69" s="102" t="s">
        <v>34</v>
      </c>
      <c r="P69" s="214"/>
      <c r="Q69" s="215"/>
      <c r="R69" s="216"/>
      <c r="S69" s="217"/>
      <c r="T69" s="245"/>
      <c r="U69" s="238"/>
      <c r="V69" s="66"/>
      <c r="AB69" s="103"/>
    </row>
    <row r="70" spans="1:28" ht="17.55" customHeight="1" x14ac:dyDescent="0.2">
      <c r="A70" s="57">
        <v>16</v>
      </c>
      <c r="B70" s="57" t="s">
        <v>304</v>
      </c>
      <c r="C70" s="199">
        <v>16</v>
      </c>
      <c r="D70" s="98" t="s">
        <v>292</v>
      </c>
      <c r="E70" s="202"/>
      <c r="F70" s="203"/>
      <c r="G70" s="204"/>
      <c r="H70" s="205"/>
      <c r="I70" s="242">
        <v>1</v>
      </c>
      <c r="J70" s="236"/>
      <c r="K70" s="99"/>
      <c r="L70" s="57">
        <v>16</v>
      </c>
      <c r="M70" s="57" t="s">
        <v>305</v>
      </c>
      <c r="N70" s="199">
        <v>16</v>
      </c>
      <c r="O70" s="98" t="s">
        <v>292</v>
      </c>
      <c r="P70" s="202"/>
      <c r="Q70" s="203"/>
      <c r="R70" s="204"/>
      <c r="S70" s="205"/>
      <c r="T70" s="242">
        <v>1</v>
      </c>
      <c r="U70" s="236"/>
      <c r="V70" s="66"/>
      <c r="AB70" s="103"/>
    </row>
    <row r="71" spans="1:28" ht="25.05" customHeight="1" thickBot="1" x14ac:dyDescent="0.25">
      <c r="A71" s="57">
        <v>16.25</v>
      </c>
      <c r="B71" s="57" t="s">
        <v>304</v>
      </c>
      <c r="C71" s="200"/>
      <c r="D71" s="101" t="s">
        <v>34</v>
      </c>
      <c r="E71" s="206"/>
      <c r="F71" s="207"/>
      <c r="G71" s="208"/>
      <c r="H71" s="209"/>
      <c r="I71" s="243"/>
      <c r="J71" s="237"/>
      <c r="K71" s="99"/>
      <c r="L71" s="57">
        <v>16.25</v>
      </c>
      <c r="M71" s="57" t="s">
        <v>305</v>
      </c>
      <c r="N71" s="200"/>
      <c r="O71" s="101" t="s">
        <v>34</v>
      </c>
      <c r="P71" s="214"/>
      <c r="Q71" s="215"/>
      <c r="R71" s="216"/>
      <c r="S71" s="217"/>
      <c r="T71" s="243"/>
      <c r="U71" s="237"/>
      <c r="V71" s="66"/>
      <c r="AB71" s="103"/>
    </row>
    <row r="72" spans="1:28" ht="17.55" customHeight="1" x14ac:dyDescent="0.2">
      <c r="A72" s="57">
        <v>16.5</v>
      </c>
      <c r="B72" s="57" t="s">
        <v>304</v>
      </c>
      <c r="C72" s="200"/>
      <c r="D72" s="100" t="s">
        <v>292</v>
      </c>
      <c r="E72" s="210"/>
      <c r="F72" s="211"/>
      <c r="G72" s="212"/>
      <c r="H72" s="213"/>
      <c r="I72" s="244">
        <v>1</v>
      </c>
      <c r="J72" s="237"/>
      <c r="K72" s="99"/>
      <c r="L72" s="57">
        <v>16.5</v>
      </c>
      <c r="M72" s="57" t="s">
        <v>305</v>
      </c>
      <c r="N72" s="200"/>
      <c r="O72" s="100" t="s">
        <v>292</v>
      </c>
      <c r="P72" s="202"/>
      <c r="Q72" s="203"/>
      <c r="R72" s="204"/>
      <c r="S72" s="205"/>
      <c r="T72" s="244">
        <v>1</v>
      </c>
      <c r="U72" s="237"/>
      <c r="V72" s="66"/>
      <c r="AB72" s="103"/>
    </row>
    <row r="73" spans="1:28" ht="25.05" customHeight="1" thickBot="1" x14ac:dyDescent="0.25">
      <c r="A73" s="57">
        <v>16.75</v>
      </c>
      <c r="B73" s="57" t="s">
        <v>304</v>
      </c>
      <c r="C73" s="201"/>
      <c r="D73" s="102" t="s">
        <v>34</v>
      </c>
      <c r="E73" s="214"/>
      <c r="F73" s="215"/>
      <c r="G73" s="216"/>
      <c r="H73" s="217"/>
      <c r="I73" s="245"/>
      <c r="J73" s="238"/>
      <c r="K73" s="99"/>
      <c r="L73" s="57">
        <v>16.75</v>
      </c>
      <c r="M73" s="57" t="s">
        <v>305</v>
      </c>
      <c r="N73" s="201"/>
      <c r="O73" s="102" t="s">
        <v>34</v>
      </c>
      <c r="P73" s="214"/>
      <c r="Q73" s="215"/>
      <c r="R73" s="216"/>
      <c r="S73" s="217"/>
      <c r="T73" s="245"/>
      <c r="U73" s="238"/>
      <c r="V73" s="66"/>
      <c r="AB73" s="103"/>
    </row>
    <row r="74" spans="1:28" ht="17.55" customHeight="1" x14ac:dyDescent="0.2">
      <c r="A74" s="57">
        <v>17</v>
      </c>
      <c r="B74" s="57" t="s">
        <v>304</v>
      </c>
      <c r="C74" s="199">
        <v>17</v>
      </c>
      <c r="D74" s="98" t="s">
        <v>292</v>
      </c>
      <c r="E74" s="202"/>
      <c r="F74" s="203"/>
      <c r="G74" s="204"/>
      <c r="H74" s="205"/>
      <c r="I74" s="242">
        <v>1</v>
      </c>
      <c r="J74" s="236"/>
      <c r="K74" s="99"/>
      <c r="L74" s="57">
        <v>17</v>
      </c>
      <c r="M74" s="57" t="s">
        <v>305</v>
      </c>
      <c r="N74" s="199">
        <v>17</v>
      </c>
      <c r="O74" s="98" t="s">
        <v>292</v>
      </c>
      <c r="P74" s="202"/>
      <c r="Q74" s="203"/>
      <c r="R74" s="204"/>
      <c r="S74" s="205"/>
      <c r="T74" s="242">
        <v>1</v>
      </c>
      <c r="U74" s="236"/>
      <c r="V74" s="66"/>
      <c r="AB74" s="103"/>
    </row>
    <row r="75" spans="1:28" ht="25.05" customHeight="1" thickBot="1" x14ac:dyDescent="0.25">
      <c r="A75" s="57">
        <v>17.25</v>
      </c>
      <c r="B75" s="57" t="s">
        <v>304</v>
      </c>
      <c r="C75" s="200"/>
      <c r="D75" s="101" t="s">
        <v>34</v>
      </c>
      <c r="E75" s="206"/>
      <c r="F75" s="207"/>
      <c r="G75" s="208"/>
      <c r="H75" s="209"/>
      <c r="I75" s="243"/>
      <c r="J75" s="237"/>
      <c r="K75" s="99"/>
      <c r="L75" s="57">
        <v>17.25</v>
      </c>
      <c r="M75" s="57" t="s">
        <v>305</v>
      </c>
      <c r="N75" s="200"/>
      <c r="O75" s="101" t="s">
        <v>34</v>
      </c>
      <c r="P75" s="214"/>
      <c r="Q75" s="215"/>
      <c r="R75" s="216"/>
      <c r="S75" s="217"/>
      <c r="T75" s="243"/>
      <c r="U75" s="237"/>
      <c r="V75" s="66"/>
      <c r="AB75" s="103"/>
    </row>
    <row r="76" spans="1:28" ht="17.55" customHeight="1" x14ac:dyDescent="0.2">
      <c r="A76" s="57">
        <v>17.5</v>
      </c>
      <c r="B76" s="57" t="s">
        <v>304</v>
      </c>
      <c r="C76" s="200"/>
      <c r="D76" s="100" t="s">
        <v>292</v>
      </c>
      <c r="E76" s="210"/>
      <c r="F76" s="211"/>
      <c r="G76" s="212"/>
      <c r="H76" s="213"/>
      <c r="I76" s="244">
        <v>1</v>
      </c>
      <c r="J76" s="237"/>
      <c r="K76" s="99"/>
      <c r="L76" s="57">
        <v>17.5</v>
      </c>
      <c r="M76" s="57" t="s">
        <v>305</v>
      </c>
      <c r="N76" s="200"/>
      <c r="O76" s="100" t="s">
        <v>292</v>
      </c>
      <c r="P76" s="202"/>
      <c r="Q76" s="203"/>
      <c r="R76" s="204"/>
      <c r="S76" s="205"/>
      <c r="T76" s="244">
        <v>1</v>
      </c>
      <c r="U76" s="237"/>
      <c r="V76" s="66"/>
      <c r="AB76" s="103"/>
    </row>
    <row r="77" spans="1:28" ht="25.05" customHeight="1" thickBot="1" x14ac:dyDescent="0.25">
      <c r="A77" s="57">
        <v>17.75</v>
      </c>
      <c r="B77" s="57" t="s">
        <v>304</v>
      </c>
      <c r="C77" s="201"/>
      <c r="D77" s="102" t="s">
        <v>34</v>
      </c>
      <c r="E77" s="214"/>
      <c r="F77" s="215"/>
      <c r="G77" s="216"/>
      <c r="H77" s="217"/>
      <c r="I77" s="245"/>
      <c r="J77" s="238"/>
      <c r="K77" s="99"/>
      <c r="L77" s="57">
        <v>17.75</v>
      </c>
      <c r="M77" s="57" t="s">
        <v>305</v>
      </c>
      <c r="N77" s="201"/>
      <c r="O77" s="102" t="s">
        <v>34</v>
      </c>
      <c r="P77" s="214"/>
      <c r="Q77" s="215"/>
      <c r="R77" s="216"/>
      <c r="S77" s="217"/>
      <c r="T77" s="245"/>
      <c r="U77" s="238"/>
      <c r="V77" s="66"/>
      <c r="AB77" s="103"/>
    </row>
    <row r="78" spans="1:28" ht="17.55" customHeight="1" x14ac:dyDescent="0.2">
      <c r="A78" s="57">
        <v>18</v>
      </c>
      <c r="B78" s="57" t="s">
        <v>304</v>
      </c>
      <c r="C78" s="199">
        <v>18</v>
      </c>
      <c r="D78" s="98" t="s">
        <v>292</v>
      </c>
      <c r="E78" s="202"/>
      <c r="F78" s="203"/>
      <c r="G78" s="204"/>
      <c r="H78" s="205"/>
      <c r="I78" s="242">
        <v>1</v>
      </c>
      <c r="J78" s="236"/>
      <c r="K78" s="99"/>
      <c r="L78" s="57">
        <v>18</v>
      </c>
      <c r="M78" s="57" t="s">
        <v>305</v>
      </c>
      <c r="N78" s="199">
        <v>18</v>
      </c>
      <c r="O78" s="98" t="s">
        <v>292</v>
      </c>
      <c r="P78" s="202"/>
      <c r="Q78" s="203"/>
      <c r="R78" s="204"/>
      <c r="S78" s="205"/>
      <c r="T78" s="242">
        <v>1</v>
      </c>
      <c r="U78" s="236"/>
      <c r="V78" s="66"/>
      <c r="AB78" s="103"/>
    </row>
    <row r="79" spans="1:28" ht="25.05" customHeight="1" thickBot="1" x14ac:dyDescent="0.25">
      <c r="A79" s="57">
        <v>18.25</v>
      </c>
      <c r="B79" s="57" t="s">
        <v>304</v>
      </c>
      <c r="C79" s="200"/>
      <c r="D79" s="101" t="s">
        <v>34</v>
      </c>
      <c r="E79" s="206"/>
      <c r="F79" s="207"/>
      <c r="G79" s="208"/>
      <c r="H79" s="209"/>
      <c r="I79" s="243"/>
      <c r="J79" s="237"/>
      <c r="K79" s="99"/>
      <c r="L79" s="57">
        <v>18.25</v>
      </c>
      <c r="M79" s="57" t="s">
        <v>305</v>
      </c>
      <c r="N79" s="200"/>
      <c r="O79" s="101" t="s">
        <v>34</v>
      </c>
      <c r="P79" s="214"/>
      <c r="Q79" s="215"/>
      <c r="R79" s="216"/>
      <c r="S79" s="217"/>
      <c r="T79" s="243"/>
      <c r="U79" s="237"/>
      <c r="V79" s="66"/>
      <c r="AB79" s="61"/>
    </row>
    <row r="80" spans="1:28" ht="17.55" customHeight="1" x14ac:dyDescent="0.2">
      <c r="A80" s="57">
        <v>18.5</v>
      </c>
      <c r="B80" s="57" t="s">
        <v>304</v>
      </c>
      <c r="C80" s="200"/>
      <c r="D80" s="100" t="s">
        <v>292</v>
      </c>
      <c r="E80" s="210"/>
      <c r="F80" s="211"/>
      <c r="G80" s="212"/>
      <c r="H80" s="213"/>
      <c r="I80" s="244">
        <v>1</v>
      </c>
      <c r="J80" s="237"/>
      <c r="K80" s="99"/>
      <c r="L80" s="57">
        <v>18.5</v>
      </c>
      <c r="M80" s="57" t="s">
        <v>305</v>
      </c>
      <c r="N80" s="200"/>
      <c r="O80" s="100" t="s">
        <v>292</v>
      </c>
      <c r="P80" s="202"/>
      <c r="Q80" s="203"/>
      <c r="R80" s="204"/>
      <c r="S80" s="205"/>
      <c r="T80" s="244">
        <v>1</v>
      </c>
      <c r="U80" s="237"/>
      <c r="V80" s="66"/>
      <c r="AB80" s="61"/>
    </row>
    <row r="81" spans="1:28" ht="25.05" customHeight="1" thickBot="1" x14ac:dyDescent="0.25">
      <c r="A81" s="57">
        <v>18.75</v>
      </c>
      <c r="B81" s="57" t="s">
        <v>304</v>
      </c>
      <c r="C81" s="201"/>
      <c r="D81" s="102" t="s">
        <v>34</v>
      </c>
      <c r="E81" s="214"/>
      <c r="F81" s="215"/>
      <c r="G81" s="216"/>
      <c r="H81" s="217"/>
      <c r="I81" s="245"/>
      <c r="J81" s="238"/>
      <c r="K81" s="99"/>
      <c r="L81" s="57">
        <v>18.75</v>
      </c>
      <c r="M81" s="57" t="s">
        <v>305</v>
      </c>
      <c r="N81" s="201"/>
      <c r="O81" s="102" t="s">
        <v>34</v>
      </c>
      <c r="P81" s="214"/>
      <c r="Q81" s="215"/>
      <c r="R81" s="216"/>
      <c r="S81" s="217"/>
      <c r="T81" s="245"/>
      <c r="U81" s="238"/>
      <c r="V81" s="66"/>
      <c r="AB81" s="61"/>
    </row>
    <row r="82" spans="1:28" ht="17.55" customHeight="1" x14ac:dyDescent="0.2">
      <c r="A82" s="57">
        <v>19</v>
      </c>
      <c r="B82" s="57" t="s">
        <v>304</v>
      </c>
      <c r="C82" s="199">
        <v>19</v>
      </c>
      <c r="D82" s="98" t="s">
        <v>292</v>
      </c>
      <c r="E82" s="202"/>
      <c r="F82" s="203"/>
      <c r="G82" s="204"/>
      <c r="H82" s="205"/>
      <c r="I82" s="242">
        <v>1</v>
      </c>
      <c r="J82" s="236"/>
      <c r="K82" s="99"/>
      <c r="L82" s="57">
        <v>19</v>
      </c>
      <c r="M82" s="57" t="s">
        <v>305</v>
      </c>
      <c r="N82" s="199">
        <v>19</v>
      </c>
      <c r="O82" s="98" t="s">
        <v>292</v>
      </c>
      <c r="P82" s="202"/>
      <c r="Q82" s="203"/>
      <c r="R82" s="204"/>
      <c r="S82" s="205"/>
      <c r="T82" s="242">
        <v>1</v>
      </c>
      <c r="U82" s="236"/>
      <c r="V82" s="66"/>
      <c r="AB82" s="61"/>
    </row>
    <row r="83" spans="1:28" ht="25.05" customHeight="1" thickBot="1" x14ac:dyDescent="0.25">
      <c r="A83" s="57">
        <v>19.25</v>
      </c>
      <c r="B83" s="57" t="s">
        <v>304</v>
      </c>
      <c r="C83" s="200"/>
      <c r="D83" s="101" t="s">
        <v>34</v>
      </c>
      <c r="E83" s="206"/>
      <c r="F83" s="207"/>
      <c r="G83" s="208"/>
      <c r="H83" s="209"/>
      <c r="I83" s="243"/>
      <c r="J83" s="237"/>
      <c r="K83" s="99"/>
      <c r="L83" s="57">
        <v>19.25</v>
      </c>
      <c r="M83" s="57" t="s">
        <v>305</v>
      </c>
      <c r="N83" s="200"/>
      <c r="O83" s="101" t="s">
        <v>34</v>
      </c>
      <c r="P83" s="214"/>
      <c r="Q83" s="215"/>
      <c r="R83" s="216"/>
      <c r="S83" s="217"/>
      <c r="T83" s="243"/>
      <c r="U83" s="237"/>
      <c r="V83" s="66"/>
      <c r="AB83" s="103"/>
    </row>
    <row r="84" spans="1:28" ht="17.55" customHeight="1" x14ac:dyDescent="0.2">
      <c r="A84" s="57">
        <v>19.5</v>
      </c>
      <c r="B84" s="57" t="s">
        <v>304</v>
      </c>
      <c r="C84" s="200"/>
      <c r="D84" s="100" t="s">
        <v>292</v>
      </c>
      <c r="E84" s="210"/>
      <c r="F84" s="211"/>
      <c r="G84" s="212"/>
      <c r="H84" s="213"/>
      <c r="I84" s="244">
        <v>1</v>
      </c>
      <c r="J84" s="237"/>
      <c r="K84" s="99"/>
      <c r="L84" s="57">
        <v>19.5</v>
      </c>
      <c r="M84" s="57" t="s">
        <v>305</v>
      </c>
      <c r="N84" s="200"/>
      <c r="O84" s="100" t="s">
        <v>292</v>
      </c>
      <c r="P84" s="202"/>
      <c r="Q84" s="203"/>
      <c r="R84" s="204"/>
      <c r="S84" s="205"/>
      <c r="T84" s="244">
        <v>1</v>
      </c>
      <c r="U84" s="237"/>
      <c r="V84" s="66"/>
      <c r="AB84" s="103"/>
    </row>
    <row r="85" spans="1:28" ht="25.05" customHeight="1" thickBot="1" x14ac:dyDescent="0.25">
      <c r="A85" s="57">
        <v>19.75</v>
      </c>
      <c r="B85" s="57" t="s">
        <v>304</v>
      </c>
      <c r="C85" s="201"/>
      <c r="D85" s="102" t="s">
        <v>34</v>
      </c>
      <c r="E85" s="214"/>
      <c r="F85" s="215"/>
      <c r="G85" s="216"/>
      <c r="H85" s="217"/>
      <c r="I85" s="245"/>
      <c r="J85" s="238"/>
      <c r="K85" s="99"/>
      <c r="L85" s="57">
        <v>19.75</v>
      </c>
      <c r="M85" s="57" t="s">
        <v>305</v>
      </c>
      <c r="N85" s="201"/>
      <c r="O85" s="102" t="s">
        <v>34</v>
      </c>
      <c r="P85" s="214"/>
      <c r="Q85" s="215"/>
      <c r="R85" s="216"/>
      <c r="S85" s="217"/>
      <c r="T85" s="245"/>
      <c r="U85" s="238"/>
      <c r="V85" s="66"/>
      <c r="AB85" s="103"/>
    </row>
    <row r="86" spans="1:28" ht="17.55" customHeight="1" x14ac:dyDescent="0.2">
      <c r="A86" s="57">
        <v>20</v>
      </c>
      <c r="B86" s="57" t="s">
        <v>304</v>
      </c>
      <c r="C86" s="199">
        <v>20</v>
      </c>
      <c r="D86" s="98" t="s">
        <v>292</v>
      </c>
      <c r="E86" s="202"/>
      <c r="F86" s="203"/>
      <c r="G86" s="204"/>
      <c r="H86" s="205"/>
      <c r="I86" s="242">
        <v>1</v>
      </c>
      <c r="J86" s="236"/>
      <c r="K86" s="99"/>
      <c r="L86" s="57">
        <v>20</v>
      </c>
      <c r="M86" s="57" t="s">
        <v>305</v>
      </c>
      <c r="N86" s="199">
        <v>20</v>
      </c>
      <c r="O86" s="98" t="s">
        <v>292</v>
      </c>
      <c r="P86" s="202"/>
      <c r="Q86" s="203"/>
      <c r="R86" s="204"/>
      <c r="S86" s="205"/>
      <c r="T86" s="242">
        <v>1</v>
      </c>
      <c r="U86" s="236"/>
      <c r="V86" s="66"/>
      <c r="AB86" s="103"/>
    </row>
    <row r="87" spans="1:28" ht="25.05" customHeight="1" thickBot="1" x14ac:dyDescent="0.25">
      <c r="A87" s="57">
        <v>20.25</v>
      </c>
      <c r="B87" s="57" t="s">
        <v>304</v>
      </c>
      <c r="C87" s="200"/>
      <c r="D87" s="101" t="s">
        <v>34</v>
      </c>
      <c r="E87" s="206"/>
      <c r="F87" s="207"/>
      <c r="G87" s="208"/>
      <c r="H87" s="209"/>
      <c r="I87" s="243"/>
      <c r="J87" s="237"/>
      <c r="K87" s="99"/>
      <c r="L87" s="57">
        <v>20.25</v>
      </c>
      <c r="M87" s="57" t="s">
        <v>305</v>
      </c>
      <c r="N87" s="200"/>
      <c r="O87" s="101" t="s">
        <v>34</v>
      </c>
      <c r="P87" s="214"/>
      <c r="Q87" s="215"/>
      <c r="R87" s="216"/>
      <c r="S87" s="217"/>
      <c r="T87" s="243"/>
      <c r="U87" s="237"/>
      <c r="V87" s="66"/>
      <c r="AB87" s="103"/>
    </row>
    <row r="88" spans="1:28" ht="17.55" customHeight="1" x14ac:dyDescent="0.2">
      <c r="A88" s="57">
        <v>20.5</v>
      </c>
      <c r="B88" s="57" t="s">
        <v>304</v>
      </c>
      <c r="C88" s="200"/>
      <c r="D88" s="100" t="s">
        <v>292</v>
      </c>
      <c r="E88" s="210"/>
      <c r="F88" s="211"/>
      <c r="G88" s="212"/>
      <c r="H88" s="213"/>
      <c r="I88" s="244">
        <v>1</v>
      </c>
      <c r="J88" s="237"/>
      <c r="K88" s="99"/>
      <c r="L88" s="57">
        <v>20.5</v>
      </c>
      <c r="M88" s="57" t="s">
        <v>305</v>
      </c>
      <c r="N88" s="200"/>
      <c r="O88" s="100" t="s">
        <v>292</v>
      </c>
      <c r="P88" s="202"/>
      <c r="Q88" s="203"/>
      <c r="R88" s="204"/>
      <c r="S88" s="205"/>
      <c r="T88" s="244">
        <v>1</v>
      </c>
      <c r="U88" s="237"/>
      <c r="V88" s="66"/>
      <c r="AB88" s="103"/>
    </row>
    <row r="89" spans="1:28" ht="25.05" customHeight="1" thickBot="1" x14ac:dyDescent="0.25">
      <c r="A89" s="57">
        <v>20.75</v>
      </c>
      <c r="B89" s="57" t="s">
        <v>304</v>
      </c>
      <c r="C89" s="201"/>
      <c r="D89" s="102" t="s">
        <v>34</v>
      </c>
      <c r="E89" s="214"/>
      <c r="F89" s="215"/>
      <c r="G89" s="216"/>
      <c r="H89" s="217"/>
      <c r="I89" s="245"/>
      <c r="J89" s="238"/>
      <c r="K89" s="99"/>
      <c r="L89" s="57">
        <v>20.75</v>
      </c>
      <c r="M89" s="57" t="s">
        <v>305</v>
      </c>
      <c r="N89" s="201"/>
      <c r="O89" s="102" t="s">
        <v>34</v>
      </c>
      <c r="P89" s="214"/>
      <c r="Q89" s="215"/>
      <c r="R89" s="216"/>
      <c r="S89" s="217"/>
      <c r="T89" s="245"/>
      <c r="U89" s="238"/>
      <c r="V89" s="66"/>
      <c r="AB89" s="103"/>
    </row>
    <row r="90" spans="1:28" ht="17.55" customHeight="1" x14ac:dyDescent="0.2">
      <c r="A90" s="57">
        <v>21</v>
      </c>
      <c r="B90" s="57" t="s">
        <v>304</v>
      </c>
      <c r="C90" s="199">
        <v>21</v>
      </c>
      <c r="D90" s="98" t="s">
        <v>292</v>
      </c>
      <c r="E90" s="202"/>
      <c r="F90" s="203"/>
      <c r="G90" s="204"/>
      <c r="H90" s="205"/>
      <c r="I90" s="242">
        <v>1</v>
      </c>
      <c r="J90" s="236"/>
      <c r="K90" s="99"/>
      <c r="L90" s="57">
        <v>21</v>
      </c>
      <c r="M90" s="57" t="s">
        <v>305</v>
      </c>
      <c r="N90" s="199">
        <v>21</v>
      </c>
      <c r="O90" s="98" t="s">
        <v>292</v>
      </c>
      <c r="P90" s="202"/>
      <c r="Q90" s="203"/>
      <c r="R90" s="204"/>
      <c r="S90" s="205"/>
      <c r="T90" s="242">
        <v>1</v>
      </c>
      <c r="U90" s="236"/>
      <c r="V90" s="66"/>
      <c r="AB90" s="103"/>
    </row>
    <row r="91" spans="1:28" ht="25.05" customHeight="1" thickBot="1" x14ac:dyDescent="0.25">
      <c r="A91" s="57">
        <v>21.25</v>
      </c>
      <c r="B91" s="57" t="s">
        <v>304</v>
      </c>
      <c r="C91" s="200"/>
      <c r="D91" s="101" t="s">
        <v>34</v>
      </c>
      <c r="E91" s="206"/>
      <c r="F91" s="207"/>
      <c r="G91" s="208"/>
      <c r="H91" s="209"/>
      <c r="I91" s="243"/>
      <c r="J91" s="237"/>
      <c r="K91" s="99"/>
      <c r="L91" s="57">
        <v>21.25</v>
      </c>
      <c r="M91" s="57" t="s">
        <v>305</v>
      </c>
      <c r="N91" s="200"/>
      <c r="O91" s="101" t="s">
        <v>34</v>
      </c>
      <c r="P91" s="214"/>
      <c r="Q91" s="215"/>
      <c r="R91" s="216"/>
      <c r="S91" s="217"/>
      <c r="T91" s="243"/>
      <c r="U91" s="237"/>
      <c r="V91" s="66"/>
      <c r="AB91" s="103"/>
    </row>
    <row r="92" spans="1:28" ht="17.55" customHeight="1" x14ac:dyDescent="0.2">
      <c r="A92" s="57">
        <v>21.5</v>
      </c>
      <c r="B92" s="57" t="s">
        <v>304</v>
      </c>
      <c r="C92" s="200"/>
      <c r="D92" s="100" t="s">
        <v>292</v>
      </c>
      <c r="E92" s="210"/>
      <c r="F92" s="211"/>
      <c r="G92" s="212"/>
      <c r="H92" s="213"/>
      <c r="I92" s="244">
        <v>1</v>
      </c>
      <c r="J92" s="237"/>
      <c r="K92" s="99"/>
      <c r="L92" s="57">
        <v>21.5</v>
      </c>
      <c r="M92" s="57" t="s">
        <v>305</v>
      </c>
      <c r="N92" s="200"/>
      <c r="O92" s="100" t="s">
        <v>292</v>
      </c>
      <c r="P92" s="202"/>
      <c r="Q92" s="203"/>
      <c r="R92" s="204"/>
      <c r="S92" s="205"/>
      <c r="T92" s="244">
        <v>1</v>
      </c>
      <c r="U92" s="237"/>
      <c r="V92" s="66"/>
      <c r="AB92" s="103"/>
    </row>
    <row r="93" spans="1:28" ht="25.05" customHeight="1" thickBot="1" x14ac:dyDescent="0.25">
      <c r="A93" s="57">
        <v>21.75</v>
      </c>
      <c r="B93" s="57" t="s">
        <v>304</v>
      </c>
      <c r="C93" s="201"/>
      <c r="D93" s="102" t="s">
        <v>34</v>
      </c>
      <c r="E93" s="214"/>
      <c r="F93" s="215"/>
      <c r="G93" s="216"/>
      <c r="H93" s="217"/>
      <c r="I93" s="245"/>
      <c r="J93" s="238"/>
      <c r="K93" s="99"/>
      <c r="L93" s="57">
        <v>21.75</v>
      </c>
      <c r="M93" s="57" t="s">
        <v>305</v>
      </c>
      <c r="N93" s="201"/>
      <c r="O93" s="102" t="s">
        <v>34</v>
      </c>
      <c r="P93" s="214"/>
      <c r="Q93" s="215"/>
      <c r="R93" s="216"/>
      <c r="S93" s="217"/>
      <c r="T93" s="245"/>
      <c r="U93" s="238"/>
      <c r="V93" s="66"/>
      <c r="AB93" s="103"/>
    </row>
    <row r="94" spans="1:28" ht="17.55" customHeight="1" x14ac:dyDescent="0.2">
      <c r="A94" s="57">
        <v>22</v>
      </c>
      <c r="B94" s="57" t="s">
        <v>304</v>
      </c>
      <c r="C94" s="199">
        <v>22</v>
      </c>
      <c r="D94" s="98" t="s">
        <v>292</v>
      </c>
      <c r="E94" s="202"/>
      <c r="F94" s="203"/>
      <c r="G94" s="204"/>
      <c r="H94" s="205"/>
      <c r="I94" s="242">
        <v>1</v>
      </c>
      <c r="J94" s="236"/>
      <c r="K94" s="99"/>
      <c r="L94" s="57">
        <v>22</v>
      </c>
      <c r="M94" s="57" t="s">
        <v>305</v>
      </c>
      <c r="N94" s="199">
        <v>22</v>
      </c>
      <c r="O94" s="98" t="s">
        <v>292</v>
      </c>
      <c r="P94" s="202"/>
      <c r="Q94" s="203"/>
      <c r="R94" s="204"/>
      <c r="S94" s="205"/>
      <c r="T94" s="242">
        <v>1</v>
      </c>
      <c r="U94" s="236"/>
      <c r="V94" s="66"/>
      <c r="AB94" s="103"/>
    </row>
    <row r="95" spans="1:28" ht="25.05" customHeight="1" thickBot="1" x14ac:dyDescent="0.25">
      <c r="A95" s="57">
        <v>22.25</v>
      </c>
      <c r="B95" s="57" t="s">
        <v>304</v>
      </c>
      <c r="C95" s="200"/>
      <c r="D95" s="101" t="s">
        <v>34</v>
      </c>
      <c r="E95" s="206"/>
      <c r="F95" s="207"/>
      <c r="G95" s="208"/>
      <c r="H95" s="209"/>
      <c r="I95" s="243"/>
      <c r="J95" s="237"/>
      <c r="K95" s="99"/>
      <c r="L95" s="57">
        <v>22.25</v>
      </c>
      <c r="M95" s="57" t="s">
        <v>305</v>
      </c>
      <c r="N95" s="200"/>
      <c r="O95" s="101" t="s">
        <v>34</v>
      </c>
      <c r="P95" s="214"/>
      <c r="Q95" s="215"/>
      <c r="R95" s="216"/>
      <c r="S95" s="217"/>
      <c r="T95" s="243"/>
      <c r="U95" s="237"/>
      <c r="V95" s="66"/>
      <c r="AB95" s="103"/>
    </row>
    <row r="96" spans="1:28" ht="17.55" customHeight="1" x14ac:dyDescent="0.2">
      <c r="A96" s="57">
        <v>22.5</v>
      </c>
      <c r="B96" s="57" t="s">
        <v>304</v>
      </c>
      <c r="C96" s="200"/>
      <c r="D96" s="100" t="s">
        <v>292</v>
      </c>
      <c r="E96" s="210"/>
      <c r="F96" s="211"/>
      <c r="G96" s="212"/>
      <c r="H96" s="213"/>
      <c r="I96" s="244">
        <v>1</v>
      </c>
      <c r="J96" s="237"/>
      <c r="K96" s="99"/>
      <c r="L96" s="57">
        <v>22.5</v>
      </c>
      <c r="M96" s="57" t="s">
        <v>305</v>
      </c>
      <c r="N96" s="200"/>
      <c r="O96" s="100" t="s">
        <v>292</v>
      </c>
      <c r="P96" s="202"/>
      <c r="Q96" s="203"/>
      <c r="R96" s="204"/>
      <c r="S96" s="205"/>
      <c r="T96" s="244">
        <v>1</v>
      </c>
      <c r="U96" s="237"/>
      <c r="V96" s="66"/>
      <c r="AB96" s="103"/>
    </row>
    <row r="97" spans="1:28" ht="25.05" customHeight="1" thickBot="1" x14ac:dyDescent="0.25">
      <c r="A97" s="57">
        <v>22.75</v>
      </c>
      <c r="B97" s="57" t="s">
        <v>304</v>
      </c>
      <c r="C97" s="201"/>
      <c r="D97" s="102" t="s">
        <v>34</v>
      </c>
      <c r="E97" s="214"/>
      <c r="F97" s="215"/>
      <c r="G97" s="216"/>
      <c r="H97" s="217"/>
      <c r="I97" s="245"/>
      <c r="J97" s="238"/>
      <c r="K97" s="99"/>
      <c r="L97" s="57">
        <v>22.75</v>
      </c>
      <c r="M97" s="57" t="s">
        <v>305</v>
      </c>
      <c r="N97" s="201"/>
      <c r="O97" s="102" t="s">
        <v>34</v>
      </c>
      <c r="P97" s="214"/>
      <c r="Q97" s="215"/>
      <c r="R97" s="216"/>
      <c r="S97" s="217"/>
      <c r="T97" s="245"/>
      <c r="U97" s="238"/>
      <c r="V97" s="66"/>
      <c r="AB97" s="103"/>
    </row>
    <row r="98" spans="1:28" ht="17.55" customHeight="1" x14ac:dyDescent="0.2">
      <c r="A98" s="57">
        <v>23</v>
      </c>
      <c r="B98" s="57" t="s">
        <v>304</v>
      </c>
      <c r="C98" s="199">
        <v>23</v>
      </c>
      <c r="D98" s="98" t="s">
        <v>292</v>
      </c>
      <c r="E98" s="202"/>
      <c r="F98" s="203"/>
      <c r="G98" s="204"/>
      <c r="H98" s="205"/>
      <c r="I98" s="242">
        <v>1</v>
      </c>
      <c r="J98" s="236"/>
      <c r="K98" s="99"/>
      <c r="L98" s="57">
        <v>23</v>
      </c>
      <c r="M98" s="57" t="s">
        <v>305</v>
      </c>
      <c r="N98" s="199">
        <v>23</v>
      </c>
      <c r="O98" s="98" t="s">
        <v>292</v>
      </c>
      <c r="P98" s="202"/>
      <c r="Q98" s="203"/>
      <c r="R98" s="204"/>
      <c r="S98" s="205"/>
      <c r="T98" s="242">
        <v>1</v>
      </c>
      <c r="U98" s="236"/>
      <c r="V98" s="66"/>
      <c r="AB98" s="103"/>
    </row>
    <row r="99" spans="1:28" ht="25.05" customHeight="1" thickBot="1" x14ac:dyDescent="0.25">
      <c r="A99" s="57">
        <v>23.25</v>
      </c>
      <c r="B99" s="57" t="s">
        <v>304</v>
      </c>
      <c r="C99" s="200"/>
      <c r="D99" s="101" t="s">
        <v>34</v>
      </c>
      <c r="E99" s="206"/>
      <c r="F99" s="207"/>
      <c r="G99" s="208"/>
      <c r="H99" s="209"/>
      <c r="I99" s="243"/>
      <c r="J99" s="237"/>
      <c r="K99" s="99"/>
      <c r="L99" s="57">
        <v>23.25</v>
      </c>
      <c r="M99" s="57" t="s">
        <v>305</v>
      </c>
      <c r="N99" s="200"/>
      <c r="O99" s="101" t="s">
        <v>34</v>
      </c>
      <c r="P99" s="214"/>
      <c r="Q99" s="215"/>
      <c r="R99" s="216"/>
      <c r="S99" s="217"/>
      <c r="T99" s="243"/>
      <c r="U99" s="237"/>
      <c r="V99" s="66"/>
      <c r="AB99" s="103"/>
    </row>
    <row r="100" spans="1:28" ht="17.55" customHeight="1" x14ac:dyDescent="0.2">
      <c r="A100" s="57">
        <v>23.5</v>
      </c>
      <c r="B100" s="57" t="s">
        <v>304</v>
      </c>
      <c r="C100" s="200"/>
      <c r="D100" s="100" t="s">
        <v>292</v>
      </c>
      <c r="E100" s="210"/>
      <c r="F100" s="211"/>
      <c r="G100" s="212"/>
      <c r="H100" s="213"/>
      <c r="I100" s="244">
        <v>1</v>
      </c>
      <c r="J100" s="237"/>
      <c r="K100" s="99"/>
      <c r="L100" s="57">
        <v>23.5</v>
      </c>
      <c r="M100" s="57" t="s">
        <v>305</v>
      </c>
      <c r="N100" s="200"/>
      <c r="O100" s="100" t="s">
        <v>292</v>
      </c>
      <c r="P100" s="202"/>
      <c r="Q100" s="203"/>
      <c r="R100" s="204"/>
      <c r="S100" s="205"/>
      <c r="T100" s="244">
        <v>1</v>
      </c>
      <c r="U100" s="237"/>
      <c r="V100" s="66"/>
      <c r="AB100" s="103"/>
    </row>
    <row r="101" spans="1:28" ht="25.05" customHeight="1" thickBot="1" x14ac:dyDescent="0.25">
      <c r="A101" s="57">
        <v>23.75</v>
      </c>
      <c r="B101" s="57" t="s">
        <v>304</v>
      </c>
      <c r="C101" s="201"/>
      <c r="D101" s="102" t="s">
        <v>34</v>
      </c>
      <c r="E101" s="214"/>
      <c r="F101" s="215"/>
      <c r="G101" s="216"/>
      <c r="H101" s="217"/>
      <c r="I101" s="245"/>
      <c r="J101" s="238"/>
      <c r="K101" s="99"/>
      <c r="L101" s="57">
        <v>23.75</v>
      </c>
      <c r="M101" s="57" t="s">
        <v>305</v>
      </c>
      <c r="N101" s="201"/>
      <c r="O101" s="102" t="s">
        <v>34</v>
      </c>
      <c r="P101" s="214"/>
      <c r="Q101" s="215"/>
      <c r="R101" s="216"/>
      <c r="S101" s="217"/>
      <c r="T101" s="245"/>
      <c r="U101" s="238"/>
      <c r="V101" s="66"/>
      <c r="AB101" s="103"/>
    </row>
    <row r="102" spans="1:28" ht="17.55" customHeight="1" x14ac:dyDescent="0.2">
      <c r="A102" s="57">
        <v>24</v>
      </c>
      <c r="B102" s="57" t="s">
        <v>304</v>
      </c>
      <c r="C102" s="199">
        <v>24</v>
      </c>
      <c r="D102" s="98" t="s">
        <v>292</v>
      </c>
      <c r="E102" s="202"/>
      <c r="F102" s="203"/>
      <c r="G102" s="204"/>
      <c r="H102" s="205"/>
      <c r="I102" s="242">
        <v>1</v>
      </c>
      <c r="J102" s="236"/>
      <c r="K102" s="99"/>
      <c r="L102" s="57">
        <v>24</v>
      </c>
      <c r="M102" s="57" t="s">
        <v>305</v>
      </c>
      <c r="N102" s="199">
        <v>24</v>
      </c>
      <c r="O102" s="98" t="s">
        <v>292</v>
      </c>
      <c r="P102" s="202"/>
      <c r="Q102" s="203"/>
      <c r="R102" s="204"/>
      <c r="S102" s="205"/>
      <c r="T102" s="242">
        <v>1</v>
      </c>
      <c r="U102" s="236"/>
      <c r="V102" s="66"/>
      <c r="AB102" s="103"/>
    </row>
    <row r="103" spans="1:28" ht="25.05" customHeight="1" thickBot="1" x14ac:dyDescent="0.25">
      <c r="A103" s="57">
        <v>24.25</v>
      </c>
      <c r="B103" s="57" t="s">
        <v>304</v>
      </c>
      <c r="C103" s="200"/>
      <c r="D103" s="101" t="s">
        <v>34</v>
      </c>
      <c r="E103" s="206"/>
      <c r="F103" s="207"/>
      <c r="G103" s="208"/>
      <c r="H103" s="209"/>
      <c r="I103" s="243"/>
      <c r="J103" s="237"/>
      <c r="K103" s="99"/>
      <c r="L103" s="57">
        <v>24.25</v>
      </c>
      <c r="M103" s="57" t="s">
        <v>305</v>
      </c>
      <c r="N103" s="200"/>
      <c r="O103" s="101" t="s">
        <v>34</v>
      </c>
      <c r="P103" s="214"/>
      <c r="Q103" s="215"/>
      <c r="R103" s="216"/>
      <c r="S103" s="217"/>
      <c r="T103" s="243"/>
      <c r="U103" s="237"/>
      <c r="V103" s="66"/>
      <c r="AB103" s="61"/>
    </row>
    <row r="104" spans="1:28" ht="17.55" customHeight="1" x14ac:dyDescent="0.2">
      <c r="A104" s="57">
        <v>24.5</v>
      </c>
      <c r="B104" s="57" t="s">
        <v>304</v>
      </c>
      <c r="C104" s="200"/>
      <c r="D104" s="100" t="s">
        <v>292</v>
      </c>
      <c r="E104" s="210"/>
      <c r="F104" s="211"/>
      <c r="G104" s="212"/>
      <c r="H104" s="213"/>
      <c r="I104" s="244">
        <v>1</v>
      </c>
      <c r="J104" s="237"/>
      <c r="K104" s="99"/>
      <c r="L104" s="57">
        <v>24.5</v>
      </c>
      <c r="M104" s="57" t="s">
        <v>305</v>
      </c>
      <c r="N104" s="200"/>
      <c r="O104" s="100" t="s">
        <v>292</v>
      </c>
      <c r="P104" s="202"/>
      <c r="Q104" s="203"/>
      <c r="R104" s="204"/>
      <c r="S104" s="205"/>
      <c r="T104" s="244">
        <v>1</v>
      </c>
      <c r="U104" s="237"/>
      <c r="V104" s="66"/>
      <c r="AB104" s="61"/>
    </row>
    <row r="105" spans="1:28" ht="25.05" customHeight="1" thickBot="1" x14ac:dyDescent="0.25">
      <c r="A105" s="57">
        <v>24.75</v>
      </c>
      <c r="B105" s="57" t="s">
        <v>304</v>
      </c>
      <c r="C105" s="201"/>
      <c r="D105" s="102" t="s">
        <v>34</v>
      </c>
      <c r="E105" s="214"/>
      <c r="F105" s="215"/>
      <c r="G105" s="216"/>
      <c r="H105" s="217"/>
      <c r="I105" s="245"/>
      <c r="J105" s="238"/>
      <c r="K105" s="99"/>
      <c r="L105" s="57">
        <v>24.75</v>
      </c>
      <c r="M105" s="57" t="s">
        <v>305</v>
      </c>
      <c r="N105" s="201"/>
      <c r="O105" s="102" t="s">
        <v>34</v>
      </c>
      <c r="P105" s="214"/>
      <c r="Q105" s="215"/>
      <c r="R105" s="216"/>
      <c r="S105" s="217"/>
      <c r="T105" s="245"/>
      <c r="U105" s="238"/>
      <c r="V105" s="66"/>
      <c r="AB105" s="61"/>
    </row>
    <row r="106" spans="1:28" ht="17.55" customHeight="1" x14ac:dyDescent="0.2">
      <c r="A106" s="57">
        <v>25</v>
      </c>
      <c r="B106" s="57" t="s">
        <v>304</v>
      </c>
      <c r="C106" s="199">
        <v>25</v>
      </c>
      <c r="D106" s="98" t="s">
        <v>292</v>
      </c>
      <c r="E106" s="202"/>
      <c r="F106" s="203"/>
      <c r="G106" s="204"/>
      <c r="H106" s="205"/>
      <c r="I106" s="242">
        <v>1</v>
      </c>
      <c r="J106" s="236"/>
      <c r="K106" s="99"/>
      <c r="L106" s="57">
        <v>25</v>
      </c>
      <c r="M106" s="57" t="s">
        <v>305</v>
      </c>
      <c r="N106" s="199">
        <v>25</v>
      </c>
      <c r="O106" s="98" t="s">
        <v>292</v>
      </c>
      <c r="P106" s="202"/>
      <c r="Q106" s="203"/>
      <c r="R106" s="204"/>
      <c r="S106" s="205"/>
      <c r="T106" s="242">
        <v>1</v>
      </c>
      <c r="U106" s="236"/>
      <c r="V106" s="66"/>
      <c r="AB106" s="61"/>
    </row>
    <row r="107" spans="1:28" ht="25.05" customHeight="1" thickBot="1" x14ac:dyDescent="0.25">
      <c r="A107" s="57">
        <v>25.25</v>
      </c>
      <c r="B107" s="57" t="s">
        <v>304</v>
      </c>
      <c r="C107" s="200"/>
      <c r="D107" s="101" t="s">
        <v>34</v>
      </c>
      <c r="E107" s="206"/>
      <c r="F107" s="207"/>
      <c r="G107" s="208"/>
      <c r="H107" s="209"/>
      <c r="I107" s="243"/>
      <c r="J107" s="237"/>
      <c r="K107" s="99"/>
      <c r="L107" s="57">
        <v>25.25</v>
      </c>
      <c r="M107" s="57" t="s">
        <v>305</v>
      </c>
      <c r="N107" s="200"/>
      <c r="O107" s="101" t="s">
        <v>34</v>
      </c>
      <c r="P107" s="214"/>
      <c r="Q107" s="215"/>
      <c r="R107" s="216"/>
      <c r="S107" s="217"/>
      <c r="T107" s="243"/>
      <c r="U107" s="237"/>
      <c r="V107" s="66"/>
      <c r="AB107" s="103"/>
    </row>
    <row r="108" spans="1:28" ht="17.55" customHeight="1" x14ac:dyDescent="0.2">
      <c r="A108" s="57">
        <v>25.5</v>
      </c>
      <c r="B108" s="57" t="s">
        <v>304</v>
      </c>
      <c r="C108" s="200"/>
      <c r="D108" s="100" t="s">
        <v>292</v>
      </c>
      <c r="E108" s="210"/>
      <c r="F108" s="211"/>
      <c r="G108" s="212"/>
      <c r="H108" s="213"/>
      <c r="I108" s="244">
        <v>1</v>
      </c>
      <c r="J108" s="237"/>
      <c r="K108" s="99"/>
      <c r="L108" s="57">
        <v>25.5</v>
      </c>
      <c r="M108" s="57" t="s">
        <v>305</v>
      </c>
      <c r="N108" s="200"/>
      <c r="O108" s="100" t="s">
        <v>292</v>
      </c>
      <c r="P108" s="202"/>
      <c r="Q108" s="203"/>
      <c r="R108" s="204"/>
      <c r="S108" s="205"/>
      <c r="T108" s="244">
        <v>1</v>
      </c>
      <c r="U108" s="237"/>
      <c r="V108" s="66"/>
      <c r="AB108" s="103"/>
    </row>
    <row r="109" spans="1:28" ht="25.05" customHeight="1" thickBot="1" x14ac:dyDescent="0.25">
      <c r="A109" s="57">
        <v>25.75</v>
      </c>
      <c r="B109" s="57" t="s">
        <v>304</v>
      </c>
      <c r="C109" s="201"/>
      <c r="D109" s="102" t="s">
        <v>34</v>
      </c>
      <c r="E109" s="214"/>
      <c r="F109" s="215"/>
      <c r="G109" s="216"/>
      <c r="H109" s="217"/>
      <c r="I109" s="245"/>
      <c r="J109" s="238"/>
      <c r="K109" s="99"/>
      <c r="L109" s="57">
        <v>25.75</v>
      </c>
      <c r="M109" s="57" t="s">
        <v>305</v>
      </c>
      <c r="N109" s="201"/>
      <c r="O109" s="102" t="s">
        <v>34</v>
      </c>
      <c r="P109" s="214"/>
      <c r="Q109" s="215"/>
      <c r="R109" s="216"/>
      <c r="S109" s="217"/>
      <c r="T109" s="245"/>
      <c r="U109" s="238"/>
      <c r="V109" s="66"/>
      <c r="AB109" s="103"/>
    </row>
    <row r="110" spans="1:28" ht="17.55" customHeight="1" x14ac:dyDescent="0.2">
      <c r="A110" s="57">
        <v>26</v>
      </c>
      <c r="B110" s="57" t="s">
        <v>304</v>
      </c>
      <c r="C110" s="199">
        <v>26</v>
      </c>
      <c r="D110" s="98" t="s">
        <v>292</v>
      </c>
      <c r="E110" s="202"/>
      <c r="F110" s="203"/>
      <c r="G110" s="204"/>
      <c r="H110" s="205"/>
      <c r="I110" s="242">
        <v>1</v>
      </c>
      <c r="J110" s="236"/>
      <c r="K110" s="99"/>
      <c r="L110" s="57">
        <v>26</v>
      </c>
      <c r="M110" s="57" t="s">
        <v>305</v>
      </c>
      <c r="N110" s="199">
        <v>26</v>
      </c>
      <c r="O110" s="98" t="s">
        <v>292</v>
      </c>
      <c r="P110" s="202"/>
      <c r="Q110" s="203"/>
      <c r="R110" s="204"/>
      <c r="S110" s="205"/>
      <c r="T110" s="242">
        <v>1</v>
      </c>
      <c r="U110" s="236"/>
      <c r="V110" s="66"/>
      <c r="AB110" s="103"/>
    </row>
    <row r="111" spans="1:28" ht="25.05" customHeight="1" thickBot="1" x14ac:dyDescent="0.25">
      <c r="A111" s="57">
        <v>26.25</v>
      </c>
      <c r="B111" s="57" t="s">
        <v>304</v>
      </c>
      <c r="C111" s="200"/>
      <c r="D111" s="101" t="s">
        <v>34</v>
      </c>
      <c r="E111" s="206"/>
      <c r="F111" s="207"/>
      <c r="G111" s="208"/>
      <c r="H111" s="209"/>
      <c r="I111" s="243"/>
      <c r="J111" s="237"/>
      <c r="K111" s="99"/>
      <c r="L111" s="57">
        <v>26.25</v>
      </c>
      <c r="M111" s="57" t="s">
        <v>305</v>
      </c>
      <c r="N111" s="200"/>
      <c r="O111" s="101" t="s">
        <v>34</v>
      </c>
      <c r="P111" s="214"/>
      <c r="Q111" s="215"/>
      <c r="R111" s="216"/>
      <c r="S111" s="217"/>
      <c r="T111" s="243"/>
      <c r="U111" s="237"/>
      <c r="V111" s="66"/>
      <c r="AB111" s="103"/>
    </row>
    <row r="112" spans="1:28" ht="17.55" customHeight="1" x14ac:dyDescent="0.2">
      <c r="A112" s="57">
        <v>26.5</v>
      </c>
      <c r="B112" s="57" t="s">
        <v>304</v>
      </c>
      <c r="C112" s="200"/>
      <c r="D112" s="100" t="s">
        <v>292</v>
      </c>
      <c r="E112" s="210"/>
      <c r="F112" s="211"/>
      <c r="G112" s="212"/>
      <c r="H112" s="213"/>
      <c r="I112" s="244">
        <v>1</v>
      </c>
      <c r="J112" s="237"/>
      <c r="K112" s="99"/>
      <c r="L112" s="57">
        <v>26.5</v>
      </c>
      <c r="M112" s="57" t="s">
        <v>305</v>
      </c>
      <c r="N112" s="200"/>
      <c r="O112" s="100" t="s">
        <v>292</v>
      </c>
      <c r="P112" s="202"/>
      <c r="Q112" s="203"/>
      <c r="R112" s="204"/>
      <c r="S112" s="205"/>
      <c r="T112" s="244">
        <v>1</v>
      </c>
      <c r="U112" s="237"/>
      <c r="V112" s="66"/>
      <c r="AB112" s="103"/>
    </row>
    <row r="113" spans="1:28" ht="25.05" customHeight="1" thickBot="1" x14ac:dyDescent="0.25">
      <c r="A113" s="57">
        <v>26.75</v>
      </c>
      <c r="B113" s="57" t="s">
        <v>304</v>
      </c>
      <c r="C113" s="201"/>
      <c r="D113" s="102" t="s">
        <v>34</v>
      </c>
      <c r="E113" s="214"/>
      <c r="F113" s="215"/>
      <c r="G113" s="216"/>
      <c r="H113" s="217"/>
      <c r="I113" s="245"/>
      <c r="J113" s="238"/>
      <c r="K113" s="99"/>
      <c r="L113" s="57">
        <v>26.75</v>
      </c>
      <c r="M113" s="57" t="s">
        <v>305</v>
      </c>
      <c r="N113" s="201"/>
      <c r="O113" s="102" t="s">
        <v>34</v>
      </c>
      <c r="P113" s="214"/>
      <c r="Q113" s="215"/>
      <c r="R113" s="216"/>
      <c r="S113" s="217"/>
      <c r="T113" s="245"/>
      <c r="U113" s="238"/>
      <c r="V113" s="66"/>
      <c r="AB113" s="103"/>
    </row>
    <row r="114" spans="1:28" ht="17.55" customHeight="1" x14ac:dyDescent="0.2">
      <c r="A114" s="57">
        <v>27</v>
      </c>
      <c r="B114" s="57" t="s">
        <v>304</v>
      </c>
      <c r="C114" s="199">
        <v>27</v>
      </c>
      <c r="D114" s="98" t="s">
        <v>292</v>
      </c>
      <c r="E114" s="202"/>
      <c r="F114" s="203"/>
      <c r="G114" s="204"/>
      <c r="H114" s="205"/>
      <c r="I114" s="242">
        <v>1</v>
      </c>
      <c r="J114" s="236"/>
      <c r="K114" s="99"/>
      <c r="L114" s="57">
        <v>27</v>
      </c>
      <c r="M114" s="57" t="s">
        <v>305</v>
      </c>
      <c r="N114" s="199">
        <v>27</v>
      </c>
      <c r="O114" s="98" t="s">
        <v>292</v>
      </c>
      <c r="P114" s="202"/>
      <c r="Q114" s="203"/>
      <c r="R114" s="204"/>
      <c r="S114" s="205"/>
      <c r="T114" s="242">
        <v>1</v>
      </c>
      <c r="U114" s="236"/>
      <c r="V114" s="66"/>
      <c r="AB114" s="103"/>
    </row>
    <row r="115" spans="1:28" ht="25.05" customHeight="1" thickBot="1" x14ac:dyDescent="0.25">
      <c r="A115" s="57">
        <v>27.25</v>
      </c>
      <c r="B115" s="57" t="s">
        <v>304</v>
      </c>
      <c r="C115" s="200"/>
      <c r="D115" s="101" t="s">
        <v>34</v>
      </c>
      <c r="E115" s="206"/>
      <c r="F115" s="207"/>
      <c r="G115" s="208"/>
      <c r="H115" s="209"/>
      <c r="I115" s="243"/>
      <c r="J115" s="237"/>
      <c r="K115" s="99"/>
      <c r="L115" s="57">
        <v>27.25</v>
      </c>
      <c r="M115" s="57" t="s">
        <v>305</v>
      </c>
      <c r="N115" s="200"/>
      <c r="O115" s="101" t="s">
        <v>34</v>
      </c>
      <c r="P115" s="214"/>
      <c r="Q115" s="215"/>
      <c r="R115" s="216"/>
      <c r="S115" s="217"/>
      <c r="T115" s="243"/>
      <c r="U115" s="237"/>
      <c r="V115" s="66"/>
      <c r="AB115" s="103"/>
    </row>
    <row r="116" spans="1:28" ht="17.55" customHeight="1" x14ac:dyDescent="0.2">
      <c r="A116" s="57">
        <v>27.5</v>
      </c>
      <c r="B116" s="57" t="s">
        <v>304</v>
      </c>
      <c r="C116" s="200"/>
      <c r="D116" s="100" t="s">
        <v>292</v>
      </c>
      <c r="E116" s="210"/>
      <c r="F116" s="211"/>
      <c r="G116" s="212"/>
      <c r="H116" s="213"/>
      <c r="I116" s="244">
        <v>1</v>
      </c>
      <c r="J116" s="237"/>
      <c r="K116" s="99"/>
      <c r="L116" s="57">
        <v>27.5</v>
      </c>
      <c r="M116" s="57" t="s">
        <v>305</v>
      </c>
      <c r="N116" s="200"/>
      <c r="O116" s="100" t="s">
        <v>292</v>
      </c>
      <c r="P116" s="202"/>
      <c r="Q116" s="203"/>
      <c r="R116" s="204"/>
      <c r="S116" s="205"/>
      <c r="T116" s="244">
        <v>1</v>
      </c>
      <c r="U116" s="237"/>
      <c r="V116" s="66"/>
      <c r="AB116" s="103"/>
    </row>
    <row r="117" spans="1:28" ht="25.05" customHeight="1" thickBot="1" x14ac:dyDescent="0.25">
      <c r="A117" s="57">
        <v>27.75</v>
      </c>
      <c r="B117" s="57" t="s">
        <v>304</v>
      </c>
      <c r="C117" s="201"/>
      <c r="D117" s="102" t="s">
        <v>34</v>
      </c>
      <c r="E117" s="214"/>
      <c r="F117" s="215"/>
      <c r="G117" s="216"/>
      <c r="H117" s="217"/>
      <c r="I117" s="245"/>
      <c r="J117" s="238"/>
      <c r="K117" s="99"/>
      <c r="L117" s="57">
        <v>27.75</v>
      </c>
      <c r="M117" s="57" t="s">
        <v>305</v>
      </c>
      <c r="N117" s="201"/>
      <c r="O117" s="102" t="s">
        <v>34</v>
      </c>
      <c r="P117" s="214"/>
      <c r="Q117" s="215"/>
      <c r="R117" s="216"/>
      <c r="S117" s="217"/>
      <c r="T117" s="245"/>
      <c r="U117" s="238"/>
      <c r="V117" s="66"/>
      <c r="AB117" s="103"/>
    </row>
    <row r="118" spans="1:28" ht="17.55" customHeight="1" x14ac:dyDescent="0.2">
      <c r="A118" s="57">
        <v>28</v>
      </c>
      <c r="B118" s="57" t="s">
        <v>304</v>
      </c>
      <c r="C118" s="199">
        <v>28</v>
      </c>
      <c r="D118" s="98" t="s">
        <v>292</v>
      </c>
      <c r="E118" s="202"/>
      <c r="F118" s="203"/>
      <c r="G118" s="204"/>
      <c r="H118" s="205"/>
      <c r="I118" s="242">
        <v>1</v>
      </c>
      <c r="J118" s="236"/>
      <c r="K118" s="99"/>
      <c r="L118" s="57">
        <v>28</v>
      </c>
      <c r="M118" s="57" t="s">
        <v>305</v>
      </c>
      <c r="N118" s="199">
        <v>28</v>
      </c>
      <c r="O118" s="98" t="s">
        <v>292</v>
      </c>
      <c r="P118" s="202"/>
      <c r="Q118" s="203"/>
      <c r="R118" s="204"/>
      <c r="S118" s="205"/>
      <c r="T118" s="242">
        <v>1</v>
      </c>
      <c r="U118" s="236"/>
      <c r="V118" s="66"/>
      <c r="AB118" s="103"/>
    </row>
    <row r="119" spans="1:28" ht="25.05" customHeight="1" thickBot="1" x14ac:dyDescent="0.25">
      <c r="A119" s="57">
        <v>28.25</v>
      </c>
      <c r="B119" s="57" t="s">
        <v>304</v>
      </c>
      <c r="C119" s="200"/>
      <c r="D119" s="101" t="s">
        <v>34</v>
      </c>
      <c r="E119" s="206"/>
      <c r="F119" s="207"/>
      <c r="G119" s="208"/>
      <c r="H119" s="209"/>
      <c r="I119" s="243"/>
      <c r="J119" s="237"/>
      <c r="K119" s="99"/>
      <c r="L119" s="57">
        <v>28.25</v>
      </c>
      <c r="M119" s="57" t="s">
        <v>305</v>
      </c>
      <c r="N119" s="200"/>
      <c r="O119" s="101" t="s">
        <v>34</v>
      </c>
      <c r="P119" s="214"/>
      <c r="Q119" s="215"/>
      <c r="R119" s="216"/>
      <c r="S119" s="217"/>
      <c r="T119" s="243"/>
      <c r="U119" s="237"/>
      <c r="V119" s="66"/>
      <c r="AB119" s="103"/>
    </row>
    <row r="120" spans="1:28" ht="17.55" customHeight="1" x14ac:dyDescent="0.2">
      <c r="A120" s="57">
        <v>28.5</v>
      </c>
      <c r="B120" s="57" t="s">
        <v>304</v>
      </c>
      <c r="C120" s="200"/>
      <c r="D120" s="100" t="s">
        <v>292</v>
      </c>
      <c r="E120" s="210"/>
      <c r="F120" s="211"/>
      <c r="G120" s="212"/>
      <c r="H120" s="213"/>
      <c r="I120" s="244">
        <v>1</v>
      </c>
      <c r="J120" s="237"/>
      <c r="K120" s="99"/>
      <c r="L120" s="57">
        <v>28.5</v>
      </c>
      <c r="M120" s="57" t="s">
        <v>305</v>
      </c>
      <c r="N120" s="200"/>
      <c r="O120" s="100" t="s">
        <v>292</v>
      </c>
      <c r="P120" s="202"/>
      <c r="Q120" s="203"/>
      <c r="R120" s="204"/>
      <c r="S120" s="205"/>
      <c r="T120" s="244">
        <v>1</v>
      </c>
      <c r="U120" s="237"/>
      <c r="V120" s="66"/>
      <c r="AB120" s="103"/>
    </row>
    <row r="121" spans="1:28" ht="25.05" customHeight="1" thickBot="1" x14ac:dyDescent="0.25">
      <c r="A121" s="57">
        <v>28.75</v>
      </c>
      <c r="B121" s="57" t="s">
        <v>304</v>
      </c>
      <c r="C121" s="201"/>
      <c r="D121" s="102" t="s">
        <v>34</v>
      </c>
      <c r="E121" s="214"/>
      <c r="F121" s="215"/>
      <c r="G121" s="216"/>
      <c r="H121" s="217"/>
      <c r="I121" s="245"/>
      <c r="J121" s="238"/>
      <c r="K121" s="99"/>
      <c r="L121" s="57">
        <v>28.75</v>
      </c>
      <c r="M121" s="57" t="s">
        <v>305</v>
      </c>
      <c r="N121" s="201"/>
      <c r="O121" s="102" t="s">
        <v>34</v>
      </c>
      <c r="P121" s="214"/>
      <c r="Q121" s="215"/>
      <c r="R121" s="216"/>
      <c r="S121" s="217"/>
      <c r="T121" s="245"/>
      <c r="U121" s="238"/>
      <c r="V121" s="66"/>
      <c r="AB121" s="103"/>
    </row>
    <row r="122" spans="1:28" ht="17.55" customHeight="1" x14ac:dyDescent="0.2">
      <c r="A122" s="57">
        <v>29</v>
      </c>
      <c r="B122" s="57" t="s">
        <v>304</v>
      </c>
      <c r="C122" s="199">
        <v>29</v>
      </c>
      <c r="D122" s="98" t="s">
        <v>292</v>
      </c>
      <c r="E122" s="202"/>
      <c r="F122" s="203"/>
      <c r="G122" s="204"/>
      <c r="H122" s="205"/>
      <c r="I122" s="242">
        <v>1</v>
      </c>
      <c r="J122" s="236"/>
      <c r="K122" s="99"/>
      <c r="L122" s="57">
        <v>29</v>
      </c>
      <c r="M122" s="57" t="s">
        <v>305</v>
      </c>
      <c r="N122" s="199">
        <v>29</v>
      </c>
      <c r="O122" s="98" t="s">
        <v>292</v>
      </c>
      <c r="P122" s="202"/>
      <c r="Q122" s="203"/>
      <c r="R122" s="204"/>
      <c r="S122" s="205"/>
      <c r="T122" s="242">
        <v>1</v>
      </c>
      <c r="U122" s="236"/>
      <c r="V122" s="66"/>
      <c r="AB122" s="103"/>
    </row>
    <row r="123" spans="1:28" ht="25.05" customHeight="1" thickBot="1" x14ac:dyDescent="0.25">
      <c r="A123" s="57">
        <v>29.25</v>
      </c>
      <c r="B123" s="57" t="s">
        <v>304</v>
      </c>
      <c r="C123" s="200"/>
      <c r="D123" s="101" t="s">
        <v>34</v>
      </c>
      <c r="E123" s="206"/>
      <c r="F123" s="207"/>
      <c r="G123" s="208"/>
      <c r="H123" s="209"/>
      <c r="I123" s="243"/>
      <c r="J123" s="237"/>
      <c r="K123" s="99"/>
      <c r="L123" s="57">
        <v>29.25</v>
      </c>
      <c r="M123" s="57" t="s">
        <v>305</v>
      </c>
      <c r="N123" s="200"/>
      <c r="O123" s="101" t="s">
        <v>34</v>
      </c>
      <c r="P123" s="214"/>
      <c r="Q123" s="215"/>
      <c r="R123" s="216"/>
      <c r="S123" s="217"/>
      <c r="T123" s="243"/>
      <c r="U123" s="237"/>
      <c r="V123" s="66"/>
      <c r="AB123" s="103"/>
    </row>
    <row r="124" spans="1:28" ht="17.55" customHeight="1" x14ac:dyDescent="0.2">
      <c r="A124" s="57">
        <v>29.5</v>
      </c>
      <c r="B124" s="57" t="s">
        <v>304</v>
      </c>
      <c r="C124" s="200"/>
      <c r="D124" s="100" t="s">
        <v>292</v>
      </c>
      <c r="E124" s="210"/>
      <c r="F124" s="211"/>
      <c r="G124" s="212"/>
      <c r="H124" s="213"/>
      <c r="I124" s="244">
        <v>1</v>
      </c>
      <c r="J124" s="237"/>
      <c r="K124" s="99"/>
      <c r="L124" s="57">
        <v>29.5</v>
      </c>
      <c r="M124" s="57" t="s">
        <v>305</v>
      </c>
      <c r="N124" s="200"/>
      <c r="O124" s="100" t="s">
        <v>292</v>
      </c>
      <c r="P124" s="202"/>
      <c r="Q124" s="203"/>
      <c r="R124" s="204"/>
      <c r="S124" s="205"/>
      <c r="T124" s="244">
        <v>1</v>
      </c>
      <c r="U124" s="237"/>
      <c r="V124" s="66"/>
      <c r="AB124" s="103"/>
    </row>
    <row r="125" spans="1:28" ht="25.05" customHeight="1" thickBot="1" x14ac:dyDescent="0.25">
      <c r="A125" s="57">
        <v>29.75</v>
      </c>
      <c r="B125" s="57" t="s">
        <v>304</v>
      </c>
      <c r="C125" s="201"/>
      <c r="D125" s="102" t="s">
        <v>34</v>
      </c>
      <c r="E125" s="214"/>
      <c r="F125" s="215"/>
      <c r="G125" s="216"/>
      <c r="H125" s="217"/>
      <c r="I125" s="245"/>
      <c r="J125" s="238"/>
      <c r="K125" s="99"/>
      <c r="L125" s="57">
        <v>29.75</v>
      </c>
      <c r="M125" s="57" t="s">
        <v>305</v>
      </c>
      <c r="N125" s="201"/>
      <c r="O125" s="102" t="s">
        <v>34</v>
      </c>
      <c r="P125" s="214"/>
      <c r="Q125" s="215"/>
      <c r="R125" s="216"/>
      <c r="S125" s="217"/>
      <c r="T125" s="245"/>
      <c r="U125" s="238"/>
      <c r="V125" s="66"/>
      <c r="AB125" s="103"/>
    </row>
    <row r="126" spans="1:28" ht="17.55" customHeight="1" x14ac:dyDescent="0.2">
      <c r="A126" s="57">
        <v>30</v>
      </c>
      <c r="B126" s="57" t="s">
        <v>304</v>
      </c>
      <c r="C126" s="199">
        <v>30</v>
      </c>
      <c r="D126" s="98" t="s">
        <v>292</v>
      </c>
      <c r="E126" s="202"/>
      <c r="F126" s="203"/>
      <c r="G126" s="204"/>
      <c r="H126" s="205"/>
      <c r="I126" s="242">
        <v>1</v>
      </c>
      <c r="J126" s="236"/>
      <c r="K126" s="99"/>
      <c r="L126" s="57">
        <v>30</v>
      </c>
      <c r="M126" s="57" t="s">
        <v>305</v>
      </c>
      <c r="N126" s="199">
        <v>30</v>
      </c>
      <c r="O126" s="98" t="s">
        <v>292</v>
      </c>
      <c r="P126" s="202"/>
      <c r="Q126" s="203"/>
      <c r="R126" s="204"/>
      <c r="S126" s="205"/>
      <c r="T126" s="242">
        <v>1</v>
      </c>
      <c r="U126" s="236"/>
      <c r="V126" s="66"/>
      <c r="AB126" s="103"/>
    </row>
    <row r="127" spans="1:28" ht="25.05" customHeight="1" thickBot="1" x14ac:dyDescent="0.25">
      <c r="A127" s="57">
        <v>30.25</v>
      </c>
      <c r="B127" s="57" t="s">
        <v>304</v>
      </c>
      <c r="C127" s="200"/>
      <c r="D127" s="101" t="s">
        <v>34</v>
      </c>
      <c r="E127" s="206"/>
      <c r="F127" s="207"/>
      <c r="G127" s="208"/>
      <c r="H127" s="209"/>
      <c r="I127" s="243"/>
      <c r="J127" s="237"/>
      <c r="K127" s="99"/>
      <c r="L127" s="57">
        <v>30.25</v>
      </c>
      <c r="M127" s="57" t="s">
        <v>305</v>
      </c>
      <c r="N127" s="200"/>
      <c r="O127" s="101" t="s">
        <v>34</v>
      </c>
      <c r="P127" s="214"/>
      <c r="Q127" s="215"/>
      <c r="R127" s="216"/>
      <c r="S127" s="217"/>
      <c r="T127" s="243"/>
      <c r="U127" s="237"/>
      <c r="V127" s="66"/>
      <c r="AB127" s="61"/>
    </row>
    <row r="128" spans="1:28" ht="17.55" customHeight="1" x14ac:dyDescent="0.2">
      <c r="A128" s="57">
        <v>30.5</v>
      </c>
      <c r="B128" s="57" t="s">
        <v>304</v>
      </c>
      <c r="C128" s="200"/>
      <c r="D128" s="100" t="s">
        <v>292</v>
      </c>
      <c r="E128" s="210"/>
      <c r="F128" s="211"/>
      <c r="G128" s="212"/>
      <c r="H128" s="213"/>
      <c r="I128" s="244">
        <v>1</v>
      </c>
      <c r="J128" s="237"/>
      <c r="K128" s="99"/>
      <c r="L128" s="57">
        <v>30.5</v>
      </c>
      <c r="M128" s="57" t="s">
        <v>305</v>
      </c>
      <c r="N128" s="200"/>
      <c r="O128" s="100" t="s">
        <v>292</v>
      </c>
      <c r="P128" s="202"/>
      <c r="Q128" s="203"/>
      <c r="R128" s="204"/>
      <c r="S128" s="205"/>
      <c r="T128" s="244">
        <v>1</v>
      </c>
      <c r="U128" s="237"/>
      <c r="V128" s="66"/>
      <c r="AB128" s="61"/>
    </row>
    <row r="129" spans="1:28" ht="25.05" customHeight="1" thickBot="1" x14ac:dyDescent="0.25">
      <c r="A129" s="57">
        <v>30.75</v>
      </c>
      <c r="B129" s="57" t="s">
        <v>304</v>
      </c>
      <c r="C129" s="201"/>
      <c r="D129" s="102" t="s">
        <v>34</v>
      </c>
      <c r="E129" s="214"/>
      <c r="F129" s="215"/>
      <c r="G129" s="216"/>
      <c r="H129" s="217"/>
      <c r="I129" s="245"/>
      <c r="J129" s="238"/>
      <c r="K129" s="99"/>
      <c r="L129" s="57">
        <v>30.75</v>
      </c>
      <c r="M129" s="57" t="s">
        <v>305</v>
      </c>
      <c r="N129" s="201"/>
      <c r="O129" s="102" t="s">
        <v>34</v>
      </c>
      <c r="P129" s="214"/>
      <c r="Q129" s="215"/>
      <c r="R129" s="216"/>
      <c r="S129" s="217"/>
      <c r="T129" s="245"/>
      <c r="U129" s="238"/>
      <c r="V129" s="66"/>
      <c r="AB129" s="61"/>
    </row>
    <row r="130" spans="1:28" ht="17.55" customHeight="1" x14ac:dyDescent="0.2">
      <c r="A130" s="57">
        <v>31</v>
      </c>
      <c r="B130" s="57" t="s">
        <v>304</v>
      </c>
      <c r="C130" s="199">
        <v>31</v>
      </c>
      <c r="D130" s="98" t="s">
        <v>292</v>
      </c>
      <c r="E130" s="202"/>
      <c r="F130" s="203"/>
      <c r="G130" s="204"/>
      <c r="H130" s="205"/>
      <c r="I130" s="242">
        <v>1</v>
      </c>
      <c r="J130" s="236"/>
      <c r="K130" s="99"/>
      <c r="L130" s="57">
        <v>31</v>
      </c>
      <c r="M130" s="57" t="s">
        <v>305</v>
      </c>
      <c r="N130" s="199">
        <v>31</v>
      </c>
      <c r="O130" s="98" t="s">
        <v>292</v>
      </c>
      <c r="P130" s="202"/>
      <c r="Q130" s="203"/>
      <c r="R130" s="204"/>
      <c r="S130" s="205"/>
      <c r="T130" s="242">
        <v>1</v>
      </c>
      <c r="U130" s="236"/>
      <c r="V130" s="66"/>
      <c r="AB130" s="61"/>
    </row>
    <row r="131" spans="1:28" ht="25.05" customHeight="1" thickBot="1" x14ac:dyDescent="0.25">
      <c r="A131" s="57">
        <v>31.25</v>
      </c>
      <c r="B131" s="57" t="s">
        <v>304</v>
      </c>
      <c r="C131" s="200"/>
      <c r="D131" s="101" t="s">
        <v>34</v>
      </c>
      <c r="E131" s="206"/>
      <c r="F131" s="207"/>
      <c r="G131" s="208"/>
      <c r="H131" s="209"/>
      <c r="I131" s="243"/>
      <c r="J131" s="237"/>
      <c r="K131" s="99"/>
      <c r="L131" s="57">
        <v>31.25</v>
      </c>
      <c r="M131" s="57" t="s">
        <v>305</v>
      </c>
      <c r="N131" s="200"/>
      <c r="O131" s="101" t="s">
        <v>34</v>
      </c>
      <c r="P131" s="214"/>
      <c r="Q131" s="215"/>
      <c r="R131" s="216"/>
      <c r="S131" s="217"/>
      <c r="T131" s="243"/>
      <c r="U131" s="237"/>
      <c r="V131" s="66"/>
      <c r="AB131" s="103"/>
    </row>
    <row r="132" spans="1:28" ht="17.55" customHeight="1" x14ac:dyDescent="0.2">
      <c r="A132" s="57">
        <v>31.5</v>
      </c>
      <c r="B132" s="57" t="s">
        <v>304</v>
      </c>
      <c r="C132" s="200"/>
      <c r="D132" s="100" t="s">
        <v>292</v>
      </c>
      <c r="E132" s="210"/>
      <c r="F132" s="211"/>
      <c r="G132" s="212"/>
      <c r="H132" s="213"/>
      <c r="I132" s="244">
        <v>1</v>
      </c>
      <c r="J132" s="237"/>
      <c r="K132" s="99"/>
      <c r="L132" s="57">
        <v>31.5</v>
      </c>
      <c r="M132" s="57" t="s">
        <v>305</v>
      </c>
      <c r="N132" s="200"/>
      <c r="O132" s="100" t="s">
        <v>292</v>
      </c>
      <c r="P132" s="202"/>
      <c r="Q132" s="203"/>
      <c r="R132" s="204"/>
      <c r="S132" s="205"/>
      <c r="T132" s="244">
        <v>1</v>
      </c>
      <c r="U132" s="237"/>
      <c r="V132" s="66"/>
      <c r="AB132" s="103"/>
    </row>
    <row r="133" spans="1:28" ht="25.05" customHeight="1" thickBot="1" x14ac:dyDescent="0.25">
      <c r="A133" s="57">
        <v>31.75</v>
      </c>
      <c r="B133" s="57" t="s">
        <v>304</v>
      </c>
      <c r="C133" s="201"/>
      <c r="D133" s="102" t="s">
        <v>34</v>
      </c>
      <c r="E133" s="214"/>
      <c r="F133" s="215"/>
      <c r="G133" s="216"/>
      <c r="H133" s="217"/>
      <c r="I133" s="245"/>
      <c r="J133" s="238"/>
      <c r="K133" s="99"/>
      <c r="L133" s="57">
        <v>31.75</v>
      </c>
      <c r="M133" s="57" t="s">
        <v>305</v>
      </c>
      <c r="N133" s="201"/>
      <c r="O133" s="102" t="s">
        <v>34</v>
      </c>
      <c r="P133" s="214"/>
      <c r="Q133" s="215"/>
      <c r="R133" s="216"/>
      <c r="S133" s="217"/>
      <c r="T133" s="245"/>
      <c r="U133" s="238"/>
      <c r="V133" s="66"/>
      <c r="AB133" s="103"/>
    </row>
    <row r="134" spans="1:28" ht="17.55" customHeight="1" x14ac:dyDescent="0.2">
      <c r="A134" s="57">
        <v>32</v>
      </c>
      <c r="B134" s="57" t="s">
        <v>304</v>
      </c>
      <c r="C134" s="199">
        <v>32</v>
      </c>
      <c r="D134" s="98" t="s">
        <v>292</v>
      </c>
      <c r="E134" s="202"/>
      <c r="F134" s="203"/>
      <c r="G134" s="204"/>
      <c r="H134" s="205"/>
      <c r="I134" s="242">
        <v>1</v>
      </c>
      <c r="J134" s="236"/>
      <c r="K134" s="99"/>
      <c r="L134" s="57">
        <v>32</v>
      </c>
      <c r="M134" s="57" t="s">
        <v>305</v>
      </c>
      <c r="N134" s="199">
        <v>32</v>
      </c>
      <c r="O134" s="98" t="s">
        <v>292</v>
      </c>
      <c r="P134" s="202"/>
      <c r="Q134" s="203"/>
      <c r="R134" s="204"/>
      <c r="S134" s="205"/>
      <c r="T134" s="242">
        <v>1</v>
      </c>
      <c r="U134" s="236"/>
      <c r="V134" s="66"/>
      <c r="AB134" s="103"/>
    </row>
    <row r="135" spans="1:28" ht="25.05" customHeight="1" thickBot="1" x14ac:dyDescent="0.25">
      <c r="A135" s="57">
        <v>32.25</v>
      </c>
      <c r="B135" s="57" t="s">
        <v>304</v>
      </c>
      <c r="C135" s="200"/>
      <c r="D135" s="101" t="s">
        <v>34</v>
      </c>
      <c r="E135" s="206"/>
      <c r="F135" s="207"/>
      <c r="G135" s="208"/>
      <c r="H135" s="209"/>
      <c r="I135" s="243"/>
      <c r="J135" s="237"/>
      <c r="K135" s="99"/>
      <c r="L135" s="57">
        <v>32.25</v>
      </c>
      <c r="M135" s="57" t="s">
        <v>305</v>
      </c>
      <c r="N135" s="200"/>
      <c r="O135" s="101" t="s">
        <v>34</v>
      </c>
      <c r="P135" s="214"/>
      <c r="Q135" s="215"/>
      <c r="R135" s="216"/>
      <c r="S135" s="217"/>
      <c r="T135" s="243"/>
      <c r="U135" s="237"/>
      <c r="V135" s="66"/>
      <c r="AB135" s="103"/>
    </row>
    <row r="136" spans="1:28" ht="17.55" customHeight="1" x14ac:dyDescent="0.2">
      <c r="A136" s="57">
        <v>32.5</v>
      </c>
      <c r="B136" s="57" t="s">
        <v>304</v>
      </c>
      <c r="C136" s="200"/>
      <c r="D136" s="100" t="s">
        <v>292</v>
      </c>
      <c r="E136" s="210"/>
      <c r="F136" s="211"/>
      <c r="G136" s="212"/>
      <c r="H136" s="213"/>
      <c r="I136" s="244">
        <v>1</v>
      </c>
      <c r="J136" s="237"/>
      <c r="K136" s="99"/>
      <c r="L136" s="57">
        <v>32.5</v>
      </c>
      <c r="M136" s="57" t="s">
        <v>305</v>
      </c>
      <c r="N136" s="200"/>
      <c r="O136" s="100" t="s">
        <v>292</v>
      </c>
      <c r="P136" s="202"/>
      <c r="Q136" s="203"/>
      <c r="R136" s="204"/>
      <c r="S136" s="205"/>
      <c r="T136" s="244">
        <v>1</v>
      </c>
      <c r="U136" s="237"/>
      <c r="V136" s="66"/>
      <c r="AB136" s="103"/>
    </row>
    <row r="137" spans="1:28" ht="25.05" customHeight="1" thickBot="1" x14ac:dyDescent="0.25">
      <c r="A137" s="57">
        <v>32.75</v>
      </c>
      <c r="B137" s="57" t="s">
        <v>304</v>
      </c>
      <c r="C137" s="201"/>
      <c r="D137" s="102" t="s">
        <v>34</v>
      </c>
      <c r="E137" s="214"/>
      <c r="F137" s="215"/>
      <c r="G137" s="216"/>
      <c r="H137" s="217"/>
      <c r="I137" s="245"/>
      <c r="J137" s="238"/>
      <c r="K137" s="99"/>
      <c r="L137" s="57">
        <v>32.75</v>
      </c>
      <c r="M137" s="57" t="s">
        <v>305</v>
      </c>
      <c r="N137" s="201"/>
      <c r="O137" s="102" t="s">
        <v>34</v>
      </c>
      <c r="P137" s="214"/>
      <c r="Q137" s="215"/>
      <c r="R137" s="216"/>
      <c r="S137" s="217"/>
      <c r="T137" s="245"/>
      <c r="U137" s="238"/>
      <c r="V137" s="66"/>
      <c r="AB137" s="103"/>
    </row>
    <row r="138" spans="1:28" ht="17.55" customHeight="1" x14ac:dyDescent="0.2">
      <c r="A138" s="57">
        <v>33</v>
      </c>
      <c r="B138" s="57" t="s">
        <v>304</v>
      </c>
      <c r="C138" s="199">
        <v>33</v>
      </c>
      <c r="D138" s="98" t="s">
        <v>292</v>
      </c>
      <c r="E138" s="202"/>
      <c r="F138" s="203"/>
      <c r="G138" s="204"/>
      <c r="H138" s="205"/>
      <c r="I138" s="242">
        <v>1</v>
      </c>
      <c r="J138" s="236"/>
      <c r="K138" s="99"/>
      <c r="L138" s="57">
        <v>33</v>
      </c>
      <c r="M138" s="57" t="s">
        <v>305</v>
      </c>
      <c r="N138" s="199">
        <v>33</v>
      </c>
      <c r="O138" s="98" t="s">
        <v>292</v>
      </c>
      <c r="P138" s="202"/>
      <c r="Q138" s="203"/>
      <c r="R138" s="204"/>
      <c r="S138" s="205"/>
      <c r="T138" s="242">
        <v>1</v>
      </c>
      <c r="U138" s="236"/>
      <c r="V138" s="66"/>
      <c r="AB138" s="103"/>
    </row>
    <row r="139" spans="1:28" ht="25.05" customHeight="1" thickBot="1" x14ac:dyDescent="0.25">
      <c r="A139" s="57">
        <v>33.25</v>
      </c>
      <c r="B139" s="57" t="s">
        <v>304</v>
      </c>
      <c r="C139" s="200"/>
      <c r="D139" s="101" t="s">
        <v>34</v>
      </c>
      <c r="E139" s="206"/>
      <c r="F139" s="207"/>
      <c r="G139" s="208"/>
      <c r="H139" s="209"/>
      <c r="I139" s="243"/>
      <c r="J139" s="237"/>
      <c r="K139" s="99"/>
      <c r="L139" s="57">
        <v>33.25</v>
      </c>
      <c r="M139" s="57" t="s">
        <v>305</v>
      </c>
      <c r="N139" s="200"/>
      <c r="O139" s="101" t="s">
        <v>34</v>
      </c>
      <c r="P139" s="214"/>
      <c r="Q139" s="215"/>
      <c r="R139" s="216"/>
      <c r="S139" s="217"/>
      <c r="T139" s="243"/>
      <c r="U139" s="237"/>
      <c r="V139" s="66"/>
      <c r="AB139" s="103"/>
    </row>
    <row r="140" spans="1:28" ht="17.55" customHeight="1" x14ac:dyDescent="0.2">
      <c r="A140" s="57">
        <v>33.5</v>
      </c>
      <c r="B140" s="57" t="s">
        <v>304</v>
      </c>
      <c r="C140" s="200"/>
      <c r="D140" s="100" t="s">
        <v>292</v>
      </c>
      <c r="E140" s="210"/>
      <c r="F140" s="211"/>
      <c r="G140" s="212"/>
      <c r="H140" s="213"/>
      <c r="I140" s="244">
        <v>1</v>
      </c>
      <c r="J140" s="237"/>
      <c r="K140" s="99"/>
      <c r="L140" s="57">
        <v>33.5</v>
      </c>
      <c r="M140" s="57" t="s">
        <v>305</v>
      </c>
      <c r="N140" s="200"/>
      <c r="O140" s="100" t="s">
        <v>292</v>
      </c>
      <c r="P140" s="202"/>
      <c r="Q140" s="203"/>
      <c r="R140" s="204"/>
      <c r="S140" s="205"/>
      <c r="T140" s="244">
        <v>1</v>
      </c>
      <c r="U140" s="237"/>
      <c r="V140" s="66"/>
      <c r="AB140" s="103"/>
    </row>
    <row r="141" spans="1:28" ht="25.05" customHeight="1" thickBot="1" x14ac:dyDescent="0.25">
      <c r="A141" s="57">
        <v>33.75</v>
      </c>
      <c r="B141" s="57" t="s">
        <v>304</v>
      </c>
      <c r="C141" s="201"/>
      <c r="D141" s="102" t="s">
        <v>34</v>
      </c>
      <c r="E141" s="214"/>
      <c r="F141" s="215"/>
      <c r="G141" s="216"/>
      <c r="H141" s="217"/>
      <c r="I141" s="245"/>
      <c r="J141" s="238"/>
      <c r="K141" s="99"/>
      <c r="L141" s="57">
        <v>33.75</v>
      </c>
      <c r="M141" s="57" t="s">
        <v>305</v>
      </c>
      <c r="N141" s="201"/>
      <c r="O141" s="102" t="s">
        <v>34</v>
      </c>
      <c r="P141" s="214"/>
      <c r="Q141" s="215"/>
      <c r="R141" s="216"/>
      <c r="S141" s="217"/>
      <c r="T141" s="245"/>
      <c r="U141" s="238"/>
      <c r="V141" s="66"/>
      <c r="AB141" s="103"/>
    </row>
    <row r="142" spans="1:28" ht="17.55" customHeight="1" x14ac:dyDescent="0.2">
      <c r="A142" s="57">
        <v>34</v>
      </c>
      <c r="B142" s="57" t="s">
        <v>304</v>
      </c>
      <c r="C142" s="199">
        <v>34</v>
      </c>
      <c r="D142" s="98" t="s">
        <v>292</v>
      </c>
      <c r="E142" s="202"/>
      <c r="F142" s="203"/>
      <c r="G142" s="204"/>
      <c r="H142" s="205"/>
      <c r="I142" s="242">
        <v>1</v>
      </c>
      <c r="J142" s="236"/>
      <c r="K142" s="99"/>
      <c r="L142" s="57">
        <v>34</v>
      </c>
      <c r="M142" s="57" t="s">
        <v>305</v>
      </c>
      <c r="N142" s="199">
        <v>34</v>
      </c>
      <c r="O142" s="98" t="s">
        <v>292</v>
      </c>
      <c r="P142" s="202"/>
      <c r="Q142" s="203"/>
      <c r="R142" s="204"/>
      <c r="S142" s="205"/>
      <c r="T142" s="242">
        <v>1</v>
      </c>
      <c r="U142" s="236"/>
      <c r="V142" s="66"/>
      <c r="AB142" s="103"/>
    </row>
    <row r="143" spans="1:28" ht="25.05" customHeight="1" thickBot="1" x14ac:dyDescent="0.25">
      <c r="A143" s="57">
        <v>34.25</v>
      </c>
      <c r="B143" s="57" t="s">
        <v>304</v>
      </c>
      <c r="C143" s="200"/>
      <c r="D143" s="101" t="s">
        <v>34</v>
      </c>
      <c r="E143" s="206"/>
      <c r="F143" s="207"/>
      <c r="G143" s="208"/>
      <c r="H143" s="209"/>
      <c r="I143" s="243"/>
      <c r="J143" s="237"/>
      <c r="K143" s="99"/>
      <c r="L143" s="57">
        <v>34.25</v>
      </c>
      <c r="M143" s="57" t="s">
        <v>305</v>
      </c>
      <c r="N143" s="200"/>
      <c r="O143" s="101" t="s">
        <v>34</v>
      </c>
      <c r="P143" s="214"/>
      <c r="Q143" s="215"/>
      <c r="R143" s="216"/>
      <c r="S143" s="217"/>
      <c r="T143" s="243"/>
      <c r="U143" s="237"/>
      <c r="V143" s="66"/>
      <c r="AB143" s="103"/>
    </row>
    <row r="144" spans="1:28" ht="17.55" customHeight="1" x14ac:dyDescent="0.2">
      <c r="A144" s="57">
        <v>34.5</v>
      </c>
      <c r="B144" s="57" t="s">
        <v>304</v>
      </c>
      <c r="C144" s="200"/>
      <c r="D144" s="100" t="s">
        <v>292</v>
      </c>
      <c r="E144" s="210"/>
      <c r="F144" s="211"/>
      <c r="G144" s="212"/>
      <c r="H144" s="213"/>
      <c r="I144" s="244">
        <v>1</v>
      </c>
      <c r="J144" s="237"/>
      <c r="K144" s="99"/>
      <c r="L144" s="57">
        <v>34.5</v>
      </c>
      <c r="M144" s="57" t="s">
        <v>305</v>
      </c>
      <c r="N144" s="200"/>
      <c r="O144" s="100" t="s">
        <v>292</v>
      </c>
      <c r="P144" s="202"/>
      <c r="Q144" s="203"/>
      <c r="R144" s="204"/>
      <c r="S144" s="205"/>
      <c r="T144" s="244">
        <v>1</v>
      </c>
      <c r="U144" s="237"/>
      <c r="V144" s="66"/>
      <c r="AB144" s="103"/>
    </row>
    <row r="145" spans="1:28" ht="25.05" customHeight="1" thickBot="1" x14ac:dyDescent="0.25">
      <c r="A145" s="57">
        <v>34.75</v>
      </c>
      <c r="B145" s="57" t="s">
        <v>304</v>
      </c>
      <c r="C145" s="201"/>
      <c r="D145" s="102" t="s">
        <v>34</v>
      </c>
      <c r="E145" s="214"/>
      <c r="F145" s="215"/>
      <c r="G145" s="216"/>
      <c r="H145" s="217"/>
      <c r="I145" s="245"/>
      <c r="J145" s="238"/>
      <c r="K145" s="99"/>
      <c r="L145" s="57">
        <v>34.75</v>
      </c>
      <c r="M145" s="57" t="s">
        <v>305</v>
      </c>
      <c r="N145" s="201"/>
      <c r="O145" s="102" t="s">
        <v>34</v>
      </c>
      <c r="P145" s="214"/>
      <c r="Q145" s="215"/>
      <c r="R145" s="216"/>
      <c r="S145" s="217"/>
      <c r="T145" s="245"/>
      <c r="U145" s="238"/>
      <c r="V145" s="66"/>
      <c r="AB145" s="103"/>
    </row>
    <row r="146" spans="1:28" ht="17.55" customHeight="1" x14ac:dyDescent="0.2">
      <c r="A146" s="57">
        <v>35</v>
      </c>
      <c r="B146" s="57" t="s">
        <v>304</v>
      </c>
      <c r="C146" s="199">
        <v>35</v>
      </c>
      <c r="D146" s="98" t="s">
        <v>292</v>
      </c>
      <c r="E146" s="202"/>
      <c r="F146" s="203"/>
      <c r="G146" s="204"/>
      <c r="H146" s="205"/>
      <c r="I146" s="242">
        <v>1</v>
      </c>
      <c r="J146" s="236"/>
      <c r="K146" s="99"/>
      <c r="L146" s="57">
        <v>35</v>
      </c>
      <c r="M146" s="57" t="s">
        <v>305</v>
      </c>
      <c r="N146" s="199">
        <v>35</v>
      </c>
      <c r="O146" s="98" t="s">
        <v>292</v>
      </c>
      <c r="P146" s="202"/>
      <c r="Q146" s="203"/>
      <c r="R146" s="204"/>
      <c r="S146" s="205"/>
      <c r="T146" s="242">
        <v>1</v>
      </c>
      <c r="U146" s="236"/>
      <c r="V146" s="66"/>
      <c r="AB146" s="103"/>
    </row>
    <row r="147" spans="1:28" ht="25.05" customHeight="1" thickBot="1" x14ac:dyDescent="0.25">
      <c r="A147" s="57">
        <v>35.25</v>
      </c>
      <c r="B147" s="57" t="s">
        <v>304</v>
      </c>
      <c r="C147" s="200"/>
      <c r="D147" s="101" t="s">
        <v>34</v>
      </c>
      <c r="E147" s="206"/>
      <c r="F147" s="207"/>
      <c r="G147" s="208"/>
      <c r="H147" s="209"/>
      <c r="I147" s="243"/>
      <c r="J147" s="237"/>
      <c r="K147" s="99"/>
      <c r="L147" s="57">
        <v>35.25</v>
      </c>
      <c r="M147" s="57" t="s">
        <v>305</v>
      </c>
      <c r="N147" s="200"/>
      <c r="O147" s="101" t="s">
        <v>34</v>
      </c>
      <c r="P147" s="214"/>
      <c r="Q147" s="215"/>
      <c r="R147" s="216"/>
      <c r="S147" s="217"/>
      <c r="T147" s="243"/>
      <c r="U147" s="237"/>
      <c r="V147" s="66"/>
      <c r="AB147" s="103"/>
    </row>
    <row r="148" spans="1:28" ht="17.55" customHeight="1" x14ac:dyDescent="0.2">
      <c r="A148" s="57">
        <v>35.5</v>
      </c>
      <c r="B148" s="57" t="s">
        <v>304</v>
      </c>
      <c r="C148" s="200"/>
      <c r="D148" s="100" t="s">
        <v>292</v>
      </c>
      <c r="E148" s="210"/>
      <c r="F148" s="211"/>
      <c r="G148" s="212"/>
      <c r="H148" s="213"/>
      <c r="I148" s="244">
        <v>1</v>
      </c>
      <c r="J148" s="237"/>
      <c r="K148" s="99"/>
      <c r="L148" s="57">
        <v>35.5</v>
      </c>
      <c r="M148" s="57" t="s">
        <v>305</v>
      </c>
      <c r="N148" s="200"/>
      <c r="O148" s="100" t="s">
        <v>292</v>
      </c>
      <c r="P148" s="202"/>
      <c r="Q148" s="203"/>
      <c r="R148" s="204"/>
      <c r="S148" s="205"/>
      <c r="T148" s="244">
        <v>1</v>
      </c>
      <c r="U148" s="237"/>
      <c r="V148" s="66"/>
      <c r="AB148" s="103"/>
    </row>
    <row r="149" spans="1:28" ht="25.05" customHeight="1" thickBot="1" x14ac:dyDescent="0.25">
      <c r="A149" s="57">
        <v>35.75</v>
      </c>
      <c r="B149" s="57" t="s">
        <v>304</v>
      </c>
      <c r="C149" s="201"/>
      <c r="D149" s="102" t="s">
        <v>34</v>
      </c>
      <c r="E149" s="214"/>
      <c r="F149" s="215"/>
      <c r="G149" s="216"/>
      <c r="H149" s="217"/>
      <c r="I149" s="245"/>
      <c r="J149" s="238"/>
      <c r="K149" s="99"/>
      <c r="L149" s="57">
        <v>35.75</v>
      </c>
      <c r="M149" s="57" t="s">
        <v>305</v>
      </c>
      <c r="N149" s="201"/>
      <c r="O149" s="102" t="s">
        <v>34</v>
      </c>
      <c r="P149" s="214"/>
      <c r="Q149" s="215"/>
      <c r="R149" s="216"/>
      <c r="S149" s="217"/>
      <c r="T149" s="245"/>
      <c r="U149" s="238"/>
      <c r="V149" s="66"/>
      <c r="AB149" s="103"/>
    </row>
    <row r="150" spans="1:28" ht="17.55" customHeight="1" x14ac:dyDescent="0.2">
      <c r="A150" s="57">
        <v>36</v>
      </c>
      <c r="B150" s="57" t="s">
        <v>304</v>
      </c>
      <c r="C150" s="199">
        <v>36</v>
      </c>
      <c r="D150" s="98" t="s">
        <v>292</v>
      </c>
      <c r="E150" s="202"/>
      <c r="F150" s="203"/>
      <c r="G150" s="204"/>
      <c r="H150" s="205"/>
      <c r="I150" s="242">
        <v>1</v>
      </c>
      <c r="J150" s="236"/>
      <c r="K150" s="99"/>
      <c r="L150" s="57">
        <v>36</v>
      </c>
      <c r="M150" s="57" t="s">
        <v>305</v>
      </c>
      <c r="N150" s="199">
        <v>36</v>
      </c>
      <c r="O150" s="98" t="s">
        <v>292</v>
      </c>
      <c r="P150" s="202"/>
      <c r="Q150" s="203"/>
      <c r="R150" s="204"/>
      <c r="S150" s="205"/>
      <c r="T150" s="242">
        <v>1</v>
      </c>
      <c r="U150" s="236"/>
      <c r="V150" s="66"/>
      <c r="AB150" s="103"/>
    </row>
    <row r="151" spans="1:28" ht="25.05" customHeight="1" thickBot="1" x14ac:dyDescent="0.25">
      <c r="A151" s="57">
        <v>36.25</v>
      </c>
      <c r="B151" s="57" t="s">
        <v>304</v>
      </c>
      <c r="C151" s="200"/>
      <c r="D151" s="101" t="s">
        <v>34</v>
      </c>
      <c r="E151" s="206"/>
      <c r="F151" s="207"/>
      <c r="G151" s="208"/>
      <c r="H151" s="209"/>
      <c r="I151" s="243"/>
      <c r="J151" s="237"/>
      <c r="K151" s="99"/>
      <c r="L151" s="57">
        <v>36.25</v>
      </c>
      <c r="M151" s="57" t="s">
        <v>305</v>
      </c>
      <c r="N151" s="200"/>
      <c r="O151" s="101" t="s">
        <v>34</v>
      </c>
      <c r="P151" s="214"/>
      <c r="Q151" s="215"/>
      <c r="R151" s="216"/>
      <c r="S151" s="217"/>
      <c r="T151" s="243"/>
      <c r="U151" s="237"/>
      <c r="V151" s="66"/>
      <c r="AB151" s="61"/>
    </row>
    <row r="152" spans="1:28" ht="17.55" customHeight="1" x14ac:dyDescent="0.2">
      <c r="A152" s="57">
        <v>36.5</v>
      </c>
      <c r="B152" s="57" t="s">
        <v>304</v>
      </c>
      <c r="C152" s="200"/>
      <c r="D152" s="100" t="s">
        <v>292</v>
      </c>
      <c r="E152" s="210"/>
      <c r="F152" s="211"/>
      <c r="G152" s="212"/>
      <c r="H152" s="213"/>
      <c r="I152" s="244">
        <v>1</v>
      </c>
      <c r="J152" s="237"/>
      <c r="K152" s="99"/>
      <c r="L152" s="57">
        <v>36.5</v>
      </c>
      <c r="M152" s="57" t="s">
        <v>305</v>
      </c>
      <c r="N152" s="200"/>
      <c r="O152" s="100" t="s">
        <v>292</v>
      </c>
      <c r="P152" s="202"/>
      <c r="Q152" s="203"/>
      <c r="R152" s="204"/>
      <c r="S152" s="205"/>
      <c r="T152" s="244">
        <v>1</v>
      </c>
      <c r="U152" s="237"/>
      <c r="V152" s="66"/>
      <c r="AB152" s="61"/>
    </row>
    <row r="153" spans="1:28" ht="25.05" customHeight="1" thickBot="1" x14ac:dyDescent="0.25">
      <c r="A153" s="57">
        <v>36.75</v>
      </c>
      <c r="B153" s="57" t="s">
        <v>304</v>
      </c>
      <c r="C153" s="201"/>
      <c r="D153" s="102" t="s">
        <v>34</v>
      </c>
      <c r="E153" s="214"/>
      <c r="F153" s="215"/>
      <c r="G153" s="216"/>
      <c r="H153" s="217"/>
      <c r="I153" s="245"/>
      <c r="J153" s="238"/>
      <c r="K153" s="99"/>
      <c r="L153" s="57">
        <v>36.75</v>
      </c>
      <c r="M153" s="57" t="s">
        <v>305</v>
      </c>
      <c r="N153" s="201"/>
      <c r="O153" s="102" t="s">
        <v>34</v>
      </c>
      <c r="P153" s="214"/>
      <c r="Q153" s="215"/>
      <c r="R153" s="216"/>
      <c r="S153" s="217"/>
      <c r="T153" s="245"/>
      <c r="U153" s="238"/>
      <c r="V153" s="66"/>
      <c r="AB153" s="61"/>
    </row>
    <row r="154" spans="1:28" ht="17.55" customHeight="1" x14ac:dyDescent="0.2">
      <c r="A154" s="57">
        <v>37</v>
      </c>
      <c r="B154" s="57" t="s">
        <v>304</v>
      </c>
      <c r="C154" s="199">
        <v>37</v>
      </c>
      <c r="D154" s="98" t="s">
        <v>292</v>
      </c>
      <c r="E154" s="202"/>
      <c r="F154" s="203"/>
      <c r="G154" s="204"/>
      <c r="H154" s="205"/>
      <c r="I154" s="242">
        <v>1</v>
      </c>
      <c r="J154" s="236"/>
      <c r="K154" s="99"/>
      <c r="L154" s="57">
        <v>37</v>
      </c>
      <c r="M154" s="57" t="s">
        <v>305</v>
      </c>
      <c r="N154" s="199">
        <v>37</v>
      </c>
      <c r="O154" s="98" t="s">
        <v>292</v>
      </c>
      <c r="P154" s="202"/>
      <c r="Q154" s="203"/>
      <c r="R154" s="204"/>
      <c r="S154" s="205"/>
      <c r="T154" s="242">
        <v>1</v>
      </c>
      <c r="U154" s="236"/>
      <c r="V154" s="66"/>
      <c r="AB154" s="61"/>
    </row>
    <row r="155" spans="1:28" ht="25.05" customHeight="1" thickBot="1" x14ac:dyDescent="0.25">
      <c r="A155" s="57">
        <v>37.25</v>
      </c>
      <c r="B155" s="57" t="s">
        <v>304</v>
      </c>
      <c r="C155" s="200"/>
      <c r="D155" s="101" t="s">
        <v>34</v>
      </c>
      <c r="E155" s="206"/>
      <c r="F155" s="207"/>
      <c r="G155" s="208"/>
      <c r="H155" s="209"/>
      <c r="I155" s="243"/>
      <c r="J155" s="237"/>
      <c r="K155" s="99"/>
      <c r="L155" s="57">
        <v>37.25</v>
      </c>
      <c r="M155" s="57" t="s">
        <v>305</v>
      </c>
      <c r="N155" s="200"/>
      <c r="O155" s="101" t="s">
        <v>34</v>
      </c>
      <c r="P155" s="214"/>
      <c r="Q155" s="215"/>
      <c r="R155" s="216"/>
      <c r="S155" s="217"/>
      <c r="T155" s="243"/>
      <c r="U155" s="237"/>
      <c r="V155" s="66"/>
      <c r="AB155" s="103"/>
    </row>
    <row r="156" spans="1:28" ht="17.55" customHeight="1" x14ac:dyDescent="0.2">
      <c r="A156" s="57">
        <v>37.5</v>
      </c>
      <c r="B156" s="57" t="s">
        <v>304</v>
      </c>
      <c r="C156" s="200"/>
      <c r="D156" s="100" t="s">
        <v>292</v>
      </c>
      <c r="E156" s="210"/>
      <c r="F156" s="211"/>
      <c r="G156" s="212"/>
      <c r="H156" s="213"/>
      <c r="I156" s="244">
        <v>1</v>
      </c>
      <c r="J156" s="237"/>
      <c r="K156" s="99"/>
      <c r="L156" s="57">
        <v>37.5</v>
      </c>
      <c r="M156" s="57" t="s">
        <v>305</v>
      </c>
      <c r="N156" s="200"/>
      <c r="O156" s="100" t="s">
        <v>292</v>
      </c>
      <c r="P156" s="202"/>
      <c r="Q156" s="203"/>
      <c r="R156" s="204"/>
      <c r="S156" s="205"/>
      <c r="T156" s="244">
        <v>1</v>
      </c>
      <c r="U156" s="237"/>
      <c r="V156" s="66"/>
      <c r="AB156" s="103"/>
    </row>
    <row r="157" spans="1:28" ht="25.05" customHeight="1" thickBot="1" x14ac:dyDescent="0.25">
      <c r="A157" s="57">
        <v>37.75</v>
      </c>
      <c r="B157" s="57" t="s">
        <v>304</v>
      </c>
      <c r="C157" s="201"/>
      <c r="D157" s="102" t="s">
        <v>34</v>
      </c>
      <c r="E157" s="214"/>
      <c r="F157" s="215"/>
      <c r="G157" s="216"/>
      <c r="H157" s="217"/>
      <c r="I157" s="245"/>
      <c r="J157" s="238"/>
      <c r="K157" s="99"/>
      <c r="L157" s="57">
        <v>37.75</v>
      </c>
      <c r="M157" s="57" t="s">
        <v>305</v>
      </c>
      <c r="N157" s="201"/>
      <c r="O157" s="102" t="s">
        <v>34</v>
      </c>
      <c r="P157" s="214"/>
      <c r="Q157" s="215"/>
      <c r="R157" s="216"/>
      <c r="S157" s="217"/>
      <c r="T157" s="245"/>
      <c r="U157" s="238"/>
      <c r="V157" s="66"/>
      <c r="AB157" s="103"/>
    </row>
    <row r="158" spans="1:28" ht="17.55" customHeight="1" x14ac:dyDescent="0.2">
      <c r="A158" s="57">
        <v>38</v>
      </c>
      <c r="B158" s="57" t="s">
        <v>304</v>
      </c>
      <c r="C158" s="199">
        <v>38</v>
      </c>
      <c r="D158" s="98" t="s">
        <v>292</v>
      </c>
      <c r="E158" s="202"/>
      <c r="F158" s="203"/>
      <c r="G158" s="204"/>
      <c r="H158" s="205"/>
      <c r="I158" s="242">
        <v>1</v>
      </c>
      <c r="J158" s="236"/>
      <c r="K158" s="99"/>
      <c r="L158" s="57">
        <v>38</v>
      </c>
      <c r="M158" s="57" t="s">
        <v>305</v>
      </c>
      <c r="N158" s="199">
        <v>38</v>
      </c>
      <c r="O158" s="98" t="s">
        <v>292</v>
      </c>
      <c r="P158" s="202"/>
      <c r="Q158" s="203"/>
      <c r="R158" s="204"/>
      <c r="S158" s="205"/>
      <c r="T158" s="242">
        <v>1</v>
      </c>
      <c r="U158" s="236"/>
      <c r="V158" s="66"/>
      <c r="AB158" s="103"/>
    </row>
    <row r="159" spans="1:28" ht="25.05" customHeight="1" thickBot="1" x14ac:dyDescent="0.25">
      <c r="A159" s="57">
        <v>38.25</v>
      </c>
      <c r="B159" s="57" t="s">
        <v>304</v>
      </c>
      <c r="C159" s="200"/>
      <c r="D159" s="101" t="s">
        <v>34</v>
      </c>
      <c r="E159" s="206"/>
      <c r="F159" s="207"/>
      <c r="G159" s="208"/>
      <c r="H159" s="209"/>
      <c r="I159" s="243"/>
      <c r="J159" s="237"/>
      <c r="K159" s="99"/>
      <c r="L159" s="57">
        <v>38.25</v>
      </c>
      <c r="M159" s="57" t="s">
        <v>305</v>
      </c>
      <c r="N159" s="200"/>
      <c r="O159" s="101" t="s">
        <v>34</v>
      </c>
      <c r="P159" s="214"/>
      <c r="Q159" s="215"/>
      <c r="R159" s="216"/>
      <c r="S159" s="217"/>
      <c r="T159" s="243"/>
      <c r="U159" s="237"/>
      <c r="V159" s="66"/>
      <c r="AB159" s="103"/>
    </row>
    <row r="160" spans="1:28" ht="17.55" customHeight="1" x14ac:dyDescent="0.2">
      <c r="A160" s="57">
        <v>38.5</v>
      </c>
      <c r="B160" s="57" t="s">
        <v>304</v>
      </c>
      <c r="C160" s="200"/>
      <c r="D160" s="100" t="s">
        <v>292</v>
      </c>
      <c r="E160" s="210"/>
      <c r="F160" s="211"/>
      <c r="G160" s="212"/>
      <c r="H160" s="213"/>
      <c r="I160" s="244">
        <v>1</v>
      </c>
      <c r="J160" s="237"/>
      <c r="K160" s="99"/>
      <c r="L160" s="57">
        <v>38.5</v>
      </c>
      <c r="M160" s="57" t="s">
        <v>305</v>
      </c>
      <c r="N160" s="200"/>
      <c r="O160" s="100" t="s">
        <v>292</v>
      </c>
      <c r="P160" s="202"/>
      <c r="Q160" s="203"/>
      <c r="R160" s="204"/>
      <c r="S160" s="205"/>
      <c r="T160" s="244">
        <v>1</v>
      </c>
      <c r="U160" s="237"/>
      <c r="V160" s="66"/>
      <c r="AB160" s="103"/>
    </row>
    <row r="161" spans="1:28" ht="25.05" customHeight="1" thickBot="1" x14ac:dyDescent="0.25">
      <c r="A161" s="57">
        <v>38.75</v>
      </c>
      <c r="B161" s="57" t="s">
        <v>304</v>
      </c>
      <c r="C161" s="201"/>
      <c r="D161" s="102" t="s">
        <v>34</v>
      </c>
      <c r="E161" s="214"/>
      <c r="F161" s="215"/>
      <c r="G161" s="216"/>
      <c r="H161" s="217"/>
      <c r="I161" s="245"/>
      <c r="J161" s="238"/>
      <c r="K161" s="99"/>
      <c r="L161" s="57">
        <v>38.75</v>
      </c>
      <c r="M161" s="57" t="s">
        <v>305</v>
      </c>
      <c r="N161" s="201"/>
      <c r="O161" s="102" t="s">
        <v>34</v>
      </c>
      <c r="P161" s="214"/>
      <c r="Q161" s="215"/>
      <c r="R161" s="216"/>
      <c r="S161" s="217"/>
      <c r="T161" s="245"/>
      <c r="U161" s="238"/>
      <c r="V161" s="66"/>
      <c r="AB161" s="103"/>
    </row>
    <row r="162" spans="1:28" ht="17.55" customHeight="1" x14ac:dyDescent="0.2">
      <c r="A162" s="57">
        <v>39</v>
      </c>
      <c r="B162" s="57" t="s">
        <v>304</v>
      </c>
      <c r="C162" s="199">
        <v>39</v>
      </c>
      <c r="D162" s="98" t="s">
        <v>292</v>
      </c>
      <c r="E162" s="202"/>
      <c r="F162" s="203"/>
      <c r="G162" s="204"/>
      <c r="H162" s="205"/>
      <c r="I162" s="242">
        <v>1</v>
      </c>
      <c r="J162" s="236"/>
      <c r="K162" s="99"/>
      <c r="L162" s="57">
        <v>39</v>
      </c>
      <c r="M162" s="57" t="s">
        <v>305</v>
      </c>
      <c r="N162" s="199">
        <v>39</v>
      </c>
      <c r="O162" s="98" t="s">
        <v>292</v>
      </c>
      <c r="P162" s="202"/>
      <c r="Q162" s="203"/>
      <c r="R162" s="204"/>
      <c r="S162" s="205"/>
      <c r="T162" s="242">
        <v>1</v>
      </c>
      <c r="U162" s="236"/>
      <c r="V162" s="66"/>
      <c r="AB162" s="103"/>
    </row>
    <row r="163" spans="1:28" ht="25.05" customHeight="1" thickBot="1" x14ac:dyDescent="0.25">
      <c r="A163" s="57">
        <v>39.25</v>
      </c>
      <c r="B163" s="57" t="s">
        <v>304</v>
      </c>
      <c r="C163" s="200"/>
      <c r="D163" s="101" t="s">
        <v>34</v>
      </c>
      <c r="E163" s="206"/>
      <c r="F163" s="207"/>
      <c r="G163" s="208"/>
      <c r="H163" s="209"/>
      <c r="I163" s="243"/>
      <c r="J163" s="237"/>
      <c r="K163" s="99"/>
      <c r="L163" s="57">
        <v>39.25</v>
      </c>
      <c r="M163" s="57" t="s">
        <v>305</v>
      </c>
      <c r="N163" s="200"/>
      <c r="O163" s="101" t="s">
        <v>34</v>
      </c>
      <c r="P163" s="214"/>
      <c r="Q163" s="215"/>
      <c r="R163" s="216"/>
      <c r="S163" s="217"/>
      <c r="T163" s="243"/>
      <c r="U163" s="237"/>
      <c r="V163" s="66"/>
      <c r="AB163" s="103"/>
    </row>
    <row r="164" spans="1:28" ht="17.55" customHeight="1" x14ac:dyDescent="0.2">
      <c r="A164" s="57">
        <v>39.5</v>
      </c>
      <c r="B164" s="57" t="s">
        <v>304</v>
      </c>
      <c r="C164" s="200"/>
      <c r="D164" s="100" t="s">
        <v>292</v>
      </c>
      <c r="E164" s="210"/>
      <c r="F164" s="211"/>
      <c r="G164" s="212"/>
      <c r="H164" s="213"/>
      <c r="I164" s="244">
        <v>1</v>
      </c>
      <c r="J164" s="237"/>
      <c r="K164" s="99"/>
      <c r="L164" s="57">
        <v>39.5</v>
      </c>
      <c r="M164" s="57" t="s">
        <v>305</v>
      </c>
      <c r="N164" s="200"/>
      <c r="O164" s="100" t="s">
        <v>292</v>
      </c>
      <c r="P164" s="202"/>
      <c r="Q164" s="203"/>
      <c r="R164" s="204"/>
      <c r="S164" s="205"/>
      <c r="T164" s="244">
        <v>1</v>
      </c>
      <c r="U164" s="237"/>
      <c r="V164" s="66"/>
      <c r="AB164" s="103"/>
    </row>
    <row r="165" spans="1:28" ht="25.05" customHeight="1" thickBot="1" x14ac:dyDescent="0.25">
      <c r="A165" s="57">
        <v>39.75</v>
      </c>
      <c r="B165" s="57" t="s">
        <v>304</v>
      </c>
      <c r="C165" s="201"/>
      <c r="D165" s="102" t="s">
        <v>34</v>
      </c>
      <c r="E165" s="214"/>
      <c r="F165" s="215"/>
      <c r="G165" s="216"/>
      <c r="H165" s="217"/>
      <c r="I165" s="245"/>
      <c r="J165" s="238"/>
      <c r="K165" s="99"/>
      <c r="L165" s="57">
        <v>39.75</v>
      </c>
      <c r="M165" s="57" t="s">
        <v>305</v>
      </c>
      <c r="N165" s="201"/>
      <c r="O165" s="102" t="s">
        <v>34</v>
      </c>
      <c r="P165" s="214"/>
      <c r="Q165" s="215"/>
      <c r="R165" s="216"/>
      <c r="S165" s="217"/>
      <c r="T165" s="245"/>
      <c r="U165" s="238"/>
      <c r="V165" s="66"/>
      <c r="AB165" s="103"/>
    </row>
    <row r="166" spans="1:28" ht="17.55" customHeight="1" x14ac:dyDescent="0.2">
      <c r="A166" s="57">
        <v>40</v>
      </c>
      <c r="B166" s="57" t="s">
        <v>304</v>
      </c>
      <c r="C166" s="199">
        <v>40</v>
      </c>
      <c r="D166" s="98" t="s">
        <v>292</v>
      </c>
      <c r="E166" s="202"/>
      <c r="F166" s="203"/>
      <c r="G166" s="204"/>
      <c r="H166" s="205"/>
      <c r="I166" s="242">
        <v>1</v>
      </c>
      <c r="J166" s="236"/>
      <c r="K166" s="99"/>
      <c r="L166" s="57">
        <v>40</v>
      </c>
      <c r="M166" s="57" t="s">
        <v>305</v>
      </c>
      <c r="N166" s="199">
        <v>40</v>
      </c>
      <c r="O166" s="98" t="s">
        <v>292</v>
      </c>
      <c r="P166" s="202"/>
      <c r="Q166" s="203"/>
      <c r="R166" s="204"/>
      <c r="S166" s="205"/>
      <c r="T166" s="242">
        <v>1</v>
      </c>
      <c r="U166" s="236"/>
      <c r="V166" s="66"/>
      <c r="AB166" s="103"/>
    </row>
    <row r="167" spans="1:28" ht="25.05" customHeight="1" thickBot="1" x14ac:dyDescent="0.25">
      <c r="A167" s="57">
        <v>40.25</v>
      </c>
      <c r="B167" s="57" t="s">
        <v>304</v>
      </c>
      <c r="C167" s="200"/>
      <c r="D167" s="101" t="s">
        <v>34</v>
      </c>
      <c r="E167" s="206"/>
      <c r="F167" s="207"/>
      <c r="G167" s="208"/>
      <c r="H167" s="209"/>
      <c r="I167" s="243"/>
      <c r="J167" s="237"/>
      <c r="K167" s="99"/>
      <c r="L167" s="57">
        <v>40.25</v>
      </c>
      <c r="M167" s="57" t="s">
        <v>305</v>
      </c>
      <c r="N167" s="200"/>
      <c r="O167" s="101" t="s">
        <v>34</v>
      </c>
      <c r="P167" s="214"/>
      <c r="Q167" s="215"/>
      <c r="R167" s="216"/>
      <c r="S167" s="217"/>
      <c r="T167" s="243"/>
      <c r="U167" s="237"/>
      <c r="V167" s="66"/>
      <c r="AB167" s="103"/>
    </row>
    <row r="168" spans="1:28" ht="17.55" customHeight="1" x14ac:dyDescent="0.2">
      <c r="A168" s="57">
        <v>40.5</v>
      </c>
      <c r="B168" s="57" t="s">
        <v>304</v>
      </c>
      <c r="C168" s="200"/>
      <c r="D168" s="100" t="s">
        <v>292</v>
      </c>
      <c r="E168" s="210"/>
      <c r="F168" s="211"/>
      <c r="G168" s="212"/>
      <c r="H168" s="213"/>
      <c r="I168" s="244">
        <v>1</v>
      </c>
      <c r="J168" s="237"/>
      <c r="K168" s="99"/>
      <c r="L168" s="57">
        <v>40.5</v>
      </c>
      <c r="M168" s="57" t="s">
        <v>305</v>
      </c>
      <c r="N168" s="200"/>
      <c r="O168" s="100" t="s">
        <v>292</v>
      </c>
      <c r="P168" s="202"/>
      <c r="Q168" s="203"/>
      <c r="R168" s="204"/>
      <c r="S168" s="205"/>
      <c r="T168" s="244">
        <v>1</v>
      </c>
      <c r="U168" s="237"/>
      <c r="V168" s="66"/>
      <c r="AB168" s="103"/>
    </row>
    <row r="169" spans="1:28" ht="25.05" customHeight="1" thickBot="1" x14ac:dyDescent="0.25">
      <c r="A169" s="57">
        <v>40.75</v>
      </c>
      <c r="B169" s="57" t="s">
        <v>304</v>
      </c>
      <c r="C169" s="201"/>
      <c r="D169" s="102" t="s">
        <v>34</v>
      </c>
      <c r="E169" s="214"/>
      <c r="F169" s="215"/>
      <c r="G169" s="216"/>
      <c r="H169" s="217"/>
      <c r="I169" s="245"/>
      <c r="J169" s="238"/>
      <c r="K169" s="99"/>
      <c r="L169" s="57">
        <v>40.75</v>
      </c>
      <c r="M169" s="57" t="s">
        <v>305</v>
      </c>
      <c r="N169" s="201"/>
      <c r="O169" s="102" t="s">
        <v>34</v>
      </c>
      <c r="P169" s="214"/>
      <c r="Q169" s="215"/>
      <c r="R169" s="216"/>
      <c r="S169" s="217"/>
      <c r="T169" s="245"/>
      <c r="U169" s="238"/>
      <c r="V169" s="66"/>
      <c r="AB169" s="103"/>
    </row>
    <row r="170" spans="1:28" ht="17.55" customHeight="1" x14ac:dyDescent="0.2">
      <c r="A170" s="57">
        <v>41</v>
      </c>
      <c r="B170" s="57" t="s">
        <v>304</v>
      </c>
      <c r="C170" s="199">
        <v>41</v>
      </c>
      <c r="D170" s="98" t="s">
        <v>292</v>
      </c>
      <c r="E170" s="202"/>
      <c r="F170" s="203"/>
      <c r="G170" s="204"/>
      <c r="H170" s="205"/>
      <c r="I170" s="242">
        <v>1</v>
      </c>
      <c r="J170" s="236"/>
      <c r="K170" s="99"/>
      <c r="L170" s="57">
        <v>41</v>
      </c>
      <c r="M170" s="57" t="s">
        <v>305</v>
      </c>
      <c r="N170" s="199">
        <v>41</v>
      </c>
      <c r="O170" s="98" t="s">
        <v>292</v>
      </c>
      <c r="P170" s="202"/>
      <c r="Q170" s="203"/>
      <c r="R170" s="204"/>
      <c r="S170" s="205"/>
      <c r="T170" s="242">
        <v>1</v>
      </c>
      <c r="U170" s="236"/>
      <c r="V170" s="66"/>
      <c r="AB170" s="103"/>
    </row>
    <row r="171" spans="1:28" ht="25.05" customHeight="1" thickBot="1" x14ac:dyDescent="0.25">
      <c r="A171" s="57">
        <v>41.25</v>
      </c>
      <c r="B171" s="57" t="s">
        <v>304</v>
      </c>
      <c r="C171" s="200"/>
      <c r="D171" s="101" t="s">
        <v>34</v>
      </c>
      <c r="E171" s="206"/>
      <c r="F171" s="207"/>
      <c r="G171" s="208"/>
      <c r="H171" s="209"/>
      <c r="I171" s="243"/>
      <c r="J171" s="237"/>
      <c r="K171" s="99"/>
      <c r="L171" s="57">
        <v>41.25</v>
      </c>
      <c r="M171" s="57" t="s">
        <v>305</v>
      </c>
      <c r="N171" s="200"/>
      <c r="O171" s="101" t="s">
        <v>34</v>
      </c>
      <c r="P171" s="214"/>
      <c r="Q171" s="215"/>
      <c r="R171" s="216"/>
      <c r="S171" s="217"/>
      <c r="T171" s="243"/>
      <c r="U171" s="237"/>
      <c r="V171" s="66"/>
      <c r="AB171" s="103"/>
    </row>
    <row r="172" spans="1:28" ht="17.55" customHeight="1" x14ac:dyDescent="0.2">
      <c r="A172" s="57">
        <v>41.5</v>
      </c>
      <c r="B172" s="57" t="s">
        <v>304</v>
      </c>
      <c r="C172" s="200"/>
      <c r="D172" s="100" t="s">
        <v>292</v>
      </c>
      <c r="E172" s="210"/>
      <c r="F172" s="211"/>
      <c r="G172" s="212"/>
      <c r="H172" s="213"/>
      <c r="I172" s="244">
        <v>1</v>
      </c>
      <c r="J172" s="237"/>
      <c r="K172" s="99"/>
      <c r="L172" s="57">
        <v>41.5</v>
      </c>
      <c r="M172" s="57" t="s">
        <v>305</v>
      </c>
      <c r="N172" s="200"/>
      <c r="O172" s="100" t="s">
        <v>292</v>
      </c>
      <c r="P172" s="202"/>
      <c r="Q172" s="203"/>
      <c r="R172" s="204"/>
      <c r="S172" s="205"/>
      <c r="T172" s="244">
        <v>1</v>
      </c>
      <c r="U172" s="237"/>
      <c r="V172" s="66"/>
      <c r="AB172" s="103"/>
    </row>
    <row r="173" spans="1:28" ht="25.05" customHeight="1" thickBot="1" x14ac:dyDescent="0.25">
      <c r="A173" s="57">
        <v>41.75</v>
      </c>
      <c r="B173" s="57" t="s">
        <v>304</v>
      </c>
      <c r="C173" s="201"/>
      <c r="D173" s="102" t="s">
        <v>34</v>
      </c>
      <c r="E173" s="214"/>
      <c r="F173" s="215"/>
      <c r="G173" s="216"/>
      <c r="H173" s="217"/>
      <c r="I173" s="245"/>
      <c r="J173" s="238"/>
      <c r="K173" s="99"/>
      <c r="L173" s="57">
        <v>41.75</v>
      </c>
      <c r="M173" s="57" t="s">
        <v>305</v>
      </c>
      <c r="N173" s="201"/>
      <c r="O173" s="102" t="s">
        <v>34</v>
      </c>
      <c r="P173" s="214"/>
      <c r="Q173" s="215"/>
      <c r="R173" s="216"/>
      <c r="S173" s="217"/>
      <c r="T173" s="245"/>
      <c r="U173" s="238"/>
      <c r="V173" s="66"/>
      <c r="AB173" s="103"/>
    </row>
    <row r="174" spans="1:28" ht="17.55" customHeight="1" x14ac:dyDescent="0.2">
      <c r="A174" s="57">
        <v>42</v>
      </c>
      <c r="B174" s="57" t="s">
        <v>304</v>
      </c>
      <c r="C174" s="199">
        <v>42</v>
      </c>
      <c r="D174" s="98" t="s">
        <v>292</v>
      </c>
      <c r="E174" s="202"/>
      <c r="F174" s="203"/>
      <c r="G174" s="204"/>
      <c r="H174" s="205"/>
      <c r="I174" s="242">
        <v>1</v>
      </c>
      <c r="J174" s="236"/>
      <c r="K174" s="99"/>
      <c r="L174" s="57">
        <v>42</v>
      </c>
      <c r="M174" s="57" t="s">
        <v>305</v>
      </c>
      <c r="N174" s="199">
        <v>42</v>
      </c>
      <c r="O174" s="98" t="s">
        <v>292</v>
      </c>
      <c r="P174" s="202"/>
      <c r="Q174" s="203"/>
      <c r="R174" s="204"/>
      <c r="S174" s="205"/>
      <c r="T174" s="242">
        <v>1</v>
      </c>
      <c r="U174" s="236"/>
      <c r="V174" s="66"/>
      <c r="AB174" s="103"/>
    </row>
    <row r="175" spans="1:28" ht="25.05" customHeight="1" thickBot="1" x14ac:dyDescent="0.25">
      <c r="A175" s="57">
        <v>42.25</v>
      </c>
      <c r="B175" s="57" t="s">
        <v>304</v>
      </c>
      <c r="C175" s="200"/>
      <c r="D175" s="101" t="s">
        <v>34</v>
      </c>
      <c r="E175" s="206"/>
      <c r="F175" s="207"/>
      <c r="G175" s="208"/>
      <c r="H175" s="209"/>
      <c r="I175" s="243"/>
      <c r="J175" s="237"/>
      <c r="K175" s="99"/>
      <c r="L175" s="57">
        <v>42.25</v>
      </c>
      <c r="M175" s="57" t="s">
        <v>305</v>
      </c>
      <c r="N175" s="200"/>
      <c r="O175" s="101" t="s">
        <v>34</v>
      </c>
      <c r="P175" s="214"/>
      <c r="Q175" s="215"/>
      <c r="R175" s="216"/>
      <c r="S175" s="217"/>
      <c r="T175" s="243"/>
      <c r="U175" s="237"/>
      <c r="V175" s="66"/>
      <c r="AB175" s="61"/>
    </row>
    <row r="176" spans="1:28" ht="17.55" customHeight="1" x14ac:dyDescent="0.2">
      <c r="A176" s="57">
        <v>42.5</v>
      </c>
      <c r="B176" s="57" t="s">
        <v>304</v>
      </c>
      <c r="C176" s="200"/>
      <c r="D176" s="100" t="s">
        <v>292</v>
      </c>
      <c r="E176" s="210"/>
      <c r="F176" s="211"/>
      <c r="G176" s="212"/>
      <c r="H176" s="213"/>
      <c r="I176" s="244">
        <v>1</v>
      </c>
      <c r="J176" s="237"/>
      <c r="K176" s="99"/>
      <c r="L176" s="57">
        <v>42.5</v>
      </c>
      <c r="M176" s="57" t="s">
        <v>305</v>
      </c>
      <c r="N176" s="200"/>
      <c r="O176" s="100" t="s">
        <v>292</v>
      </c>
      <c r="P176" s="202"/>
      <c r="Q176" s="203"/>
      <c r="R176" s="204"/>
      <c r="S176" s="205"/>
      <c r="T176" s="244">
        <v>1</v>
      </c>
      <c r="U176" s="237"/>
      <c r="V176" s="66"/>
      <c r="AB176" s="61"/>
    </row>
    <row r="177" spans="1:28" ht="25.05" customHeight="1" thickBot="1" x14ac:dyDescent="0.25">
      <c r="A177" s="57">
        <v>42.75</v>
      </c>
      <c r="B177" s="57" t="s">
        <v>304</v>
      </c>
      <c r="C177" s="201"/>
      <c r="D177" s="102" t="s">
        <v>34</v>
      </c>
      <c r="E177" s="214"/>
      <c r="F177" s="215"/>
      <c r="G177" s="216"/>
      <c r="H177" s="217"/>
      <c r="I177" s="245"/>
      <c r="J177" s="238"/>
      <c r="K177" s="99"/>
      <c r="L177" s="57">
        <v>42.75</v>
      </c>
      <c r="M177" s="57" t="s">
        <v>305</v>
      </c>
      <c r="N177" s="201"/>
      <c r="O177" s="102" t="s">
        <v>34</v>
      </c>
      <c r="P177" s="214"/>
      <c r="Q177" s="215"/>
      <c r="R177" s="216"/>
      <c r="S177" s="217"/>
      <c r="T177" s="245"/>
      <c r="U177" s="238"/>
      <c r="V177" s="66"/>
      <c r="AB177" s="61"/>
    </row>
    <row r="178" spans="1:28" ht="17.55" customHeight="1" x14ac:dyDescent="0.2">
      <c r="A178" s="57">
        <v>43</v>
      </c>
      <c r="B178" s="57" t="s">
        <v>304</v>
      </c>
      <c r="C178" s="199">
        <v>43</v>
      </c>
      <c r="D178" s="98" t="s">
        <v>292</v>
      </c>
      <c r="E178" s="202"/>
      <c r="F178" s="203"/>
      <c r="G178" s="204"/>
      <c r="H178" s="205"/>
      <c r="I178" s="242">
        <v>1</v>
      </c>
      <c r="J178" s="236"/>
      <c r="K178" s="99"/>
      <c r="L178" s="57">
        <v>43</v>
      </c>
      <c r="M178" s="57" t="s">
        <v>305</v>
      </c>
      <c r="N178" s="199">
        <v>43</v>
      </c>
      <c r="O178" s="98" t="s">
        <v>292</v>
      </c>
      <c r="P178" s="202"/>
      <c r="Q178" s="203"/>
      <c r="R178" s="204"/>
      <c r="S178" s="205"/>
      <c r="T178" s="242">
        <v>1</v>
      </c>
      <c r="U178" s="236"/>
      <c r="V178" s="66"/>
      <c r="AB178" s="61"/>
    </row>
    <row r="179" spans="1:28" ht="25.05" customHeight="1" thickBot="1" x14ac:dyDescent="0.25">
      <c r="A179" s="57">
        <v>43.25</v>
      </c>
      <c r="B179" s="57" t="s">
        <v>304</v>
      </c>
      <c r="C179" s="200"/>
      <c r="D179" s="101" t="s">
        <v>34</v>
      </c>
      <c r="E179" s="206"/>
      <c r="F179" s="207"/>
      <c r="G179" s="208"/>
      <c r="H179" s="209"/>
      <c r="I179" s="243"/>
      <c r="J179" s="237"/>
      <c r="K179" s="99"/>
      <c r="L179" s="57">
        <v>43.25</v>
      </c>
      <c r="M179" s="57" t="s">
        <v>305</v>
      </c>
      <c r="N179" s="200"/>
      <c r="O179" s="101" t="s">
        <v>34</v>
      </c>
      <c r="P179" s="214"/>
      <c r="Q179" s="215"/>
      <c r="R179" s="216"/>
      <c r="S179" s="217"/>
      <c r="T179" s="243"/>
      <c r="U179" s="237"/>
      <c r="V179" s="66"/>
      <c r="AB179" s="103"/>
    </row>
    <row r="180" spans="1:28" ht="17.55" customHeight="1" x14ac:dyDescent="0.2">
      <c r="A180" s="57">
        <v>43.5</v>
      </c>
      <c r="B180" s="57" t="s">
        <v>304</v>
      </c>
      <c r="C180" s="200"/>
      <c r="D180" s="100" t="s">
        <v>292</v>
      </c>
      <c r="E180" s="210"/>
      <c r="F180" s="211"/>
      <c r="G180" s="212"/>
      <c r="H180" s="213"/>
      <c r="I180" s="244">
        <v>1</v>
      </c>
      <c r="J180" s="237"/>
      <c r="K180" s="99"/>
      <c r="L180" s="57">
        <v>43.5</v>
      </c>
      <c r="M180" s="57" t="s">
        <v>305</v>
      </c>
      <c r="N180" s="200"/>
      <c r="O180" s="100" t="s">
        <v>292</v>
      </c>
      <c r="P180" s="202"/>
      <c r="Q180" s="203"/>
      <c r="R180" s="204"/>
      <c r="S180" s="205"/>
      <c r="T180" s="244">
        <v>1</v>
      </c>
      <c r="U180" s="237"/>
      <c r="V180" s="66"/>
      <c r="AB180" s="103"/>
    </row>
    <row r="181" spans="1:28" ht="25.05" customHeight="1" thickBot="1" x14ac:dyDescent="0.25">
      <c r="A181" s="57">
        <v>43.75</v>
      </c>
      <c r="B181" s="57" t="s">
        <v>304</v>
      </c>
      <c r="C181" s="201"/>
      <c r="D181" s="102" t="s">
        <v>34</v>
      </c>
      <c r="E181" s="214"/>
      <c r="F181" s="215"/>
      <c r="G181" s="216"/>
      <c r="H181" s="217"/>
      <c r="I181" s="245"/>
      <c r="J181" s="238"/>
      <c r="K181" s="99"/>
      <c r="L181" s="57">
        <v>43.75</v>
      </c>
      <c r="M181" s="57" t="s">
        <v>305</v>
      </c>
      <c r="N181" s="201"/>
      <c r="O181" s="102" t="s">
        <v>34</v>
      </c>
      <c r="P181" s="214"/>
      <c r="Q181" s="215"/>
      <c r="R181" s="216"/>
      <c r="S181" s="217"/>
      <c r="T181" s="245"/>
      <c r="U181" s="238"/>
      <c r="V181" s="66"/>
      <c r="AB181" s="103"/>
    </row>
    <row r="182" spans="1:28" ht="17.55" customHeight="1" x14ac:dyDescent="0.2">
      <c r="A182" s="57">
        <v>44</v>
      </c>
      <c r="B182" s="57" t="s">
        <v>304</v>
      </c>
      <c r="C182" s="199">
        <v>44</v>
      </c>
      <c r="D182" s="98" t="s">
        <v>292</v>
      </c>
      <c r="E182" s="202"/>
      <c r="F182" s="203"/>
      <c r="G182" s="204"/>
      <c r="H182" s="205"/>
      <c r="I182" s="242">
        <v>1</v>
      </c>
      <c r="J182" s="236"/>
      <c r="K182" s="99"/>
      <c r="L182" s="57">
        <v>44</v>
      </c>
      <c r="M182" s="57" t="s">
        <v>305</v>
      </c>
      <c r="N182" s="199">
        <v>44</v>
      </c>
      <c r="O182" s="98" t="s">
        <v>292</v>
      </c>
      <c r="P182" s="202"/>
      <c r="Q182" s="203"/>
      <c r="R182" s="204"/>
      <c r="S182" s="205"/>
      <c r="T182" s="242">
        <v>1</v>
      </c>
      <c r="U182" s="236"/>
      <c r="V182" s="66"/>
      <c r="AB182" s="103"/>
    </row>
    <row r="183" spans="1:28" ht="25.05" customHeight="1" thickBot="1" x14ac:dyDescent="0.25">
      <c r="A183" s="57">
        <v>44.25</v>
      </c>
      <c r="B183" s="57" t="s">
        <v>304</v>
      </c>
      <c r="C183" s="200"/>
      <c r="D183" s="101" t="s">
        <v>34</v>
      </c>
      <c r="E183" s="206"/>
      <c r="F183" s="207"/>
      <c r="G183" s="208"/>
      <c r="H183" s="209"/>
      <c r="I183" s="243"/>
      <c r="J183" s="237"/>
      <c r="K183" s="99"/>
      <c r="L183" s="57">
        <v>44.25</v>
      </c>
      <c r="M183" s="57" t="s">
        <v>305</v>
      </c>
      <c r="N183" s="200"/>
      <c r="O183" s="101" t="s">
        <v>34</v>
      </c>
      <c r="P183" s="214"/>
      <c r="Q183" s="215"/>
      <c r="R183" s="216"/>
      <c r="S183" s="217"/>
      <c r="T183" s="243"/>
      <c r="U183" s="237"/>
      <c r="V183" s="66"/>
      <c r="AB183" s="103"/>
    </row>
    <row r="184" spans="1:28" ht="17.55" customHeight="1" x14ac:dyDescent="0.2">
      <c r="A184" s="57">
        <v>44.5</v>
      </c>
      <c r="B184" s="57" t="s">
        <v>304</v>
      </c>
      <c r="C184" s="200"/>
      <c r="D184" s="100" t="s">
        <v>292</v>
      </c>
      <c r="E184" s="210"/>
      <c r="F184" s="211"/>
      <c r="G184" s="212"/>
      <c r="H184" s="213"/>
      <c r="I184" s="244">
        <v>1</v>
      </c>
      <c r="J184" s="237"/>
      <c r="K184" s="99"/>
      <c r="L184" s="57">
        <v>44.5</v>
      </c>
      <c r="M184" s="57" t="s">
        <v>305</v>
      </c>
      <c r="N184" s="200"/>
      <c r="O184" s="100" t="s">
        <v>292</v>
      </c>
      <c r="P184" s="202"/>
      <c r="Q184" s="203"/>
      <c r="R184" s="204"/>
      <c r="S184" s="205"/>
      <c r="T184" s="244">
        <v>1</v>
      </c>
      <c r="U184" s="237"/>
      <c r="V184" s="66"/>
      <c r="AB184" s="103"/>
    </row>
    <row r="185" spans="1:28" ht="25.05" customHeight="1" thickBot="1" x14ac:dyDescent="0.25">
      <c r="A185" s="57">
        <v>44.75</v>
      </c>
      <c r="B185" s="57" t="s">
        <v>304</v>
      </c>
      <c r="C185" s="201"/>
      <c r="D185" s="102" t="s">
        <v>34</v>
      </c>
      <c r="E185" s="214"/>
      <c r="F185" s="215"/>
      <c r="G185" s="216"/>
      <c r="H185" s="217"/>
      <c r="I185" s="245"/>
      <c r="J185" s="238"/>
      <c r="K185" s="99"/>
      <c r="L185" s="57">
        <v>44.75</v>
      </c>
      <c r="M185" s="57" t="s">
        <v>305</v>
      </c>
      <c r="N185" s="201"/>
      <c r="O185" s="102" t="s">
        <v>34</v>
      </c>
      <c r="P185" s="214"/>
      <c r="Q185" s="215"/>
      <c r="R185" s="216"/>
      <c r="S185" s="217"/>
      <c r="T185" s="245"/>
      <c r="U185" s="238"/>
      <c r="V185" s="66"/>
      <c r="AB185" s="103"/>
    </row>
    <row r="186" spans="1:28" ht="17.55" customHeight="1" x14ac:dyDescent="0.2">
      <c r="A186" s="57">
        <v>45</v>
      </c>
      <c r="B186" s="57" t="s">
        <v>304</v>
      </c>
      <c r="C186" s="199">
        <v>45</v>
      </c>
      <c r="D186" s="98" t="s">
        <v>292</v>
      </c>
      <c r="E186" s="202"/>
      <c r="F186" s="203"/>
      <c r="G186" s="204"/>
      <c r="H186" s="205"/>
      <c r="I186" s="242">
        <v>1</v>
      </c>
      <c r="J186" s="236"/>
      <c r="K186" s="99"/>
      <c r="L186" s="57">
        <v>45</v>
      </c>
      <c r="M186" s="57" t="s">
        <v>305</v>
      </c>
      <c r="N186" s="199">
        <v>45</v>
      </c>
      <c r="O186" s="98" t="s">
        <v>292</v>
      </c>
      <c r="P186" s="202"/>
      <c r="Q186" s="203"/>
      <c r="R186" s="204"/>
      <c r="S186" s="205"/>
      <c r="T186" s="242">
        <v>1</v>
      </c>
      <c r="U186" s="236"/>
      <c r="V186" s="66"/>
      <c r="AB186" s="103"/>
    </row>
    <row r="187" spans="1:28" ht="25.05" customHeight="1" thickBot="1" x14ac:dyDescent="0.25">
      <c r="A187" s="57">
        <v>45.25</v>
      </c>
      <c r="B187" s="57" t="s">
        <v>304</v>
      </c>
      <c r="C187" s="200"/>
      <c r="D187" s="101" t="s">
        <v>34</v>
      </c>
      <c r="E187" s="206"/>
      <c r="F187" s="207"/>
      <c r="G187" s="208"/>
      <c r="H187" s="209"/>
      <c r="I187" s="243"/>
      <c r="J187" s="237"/>
      <c r="K187" s="99"/>
      <c r="L187" s="57">
        <v>45.25</v>
      </c>
      <c r="M187" s="57" t="s">
        <v>305</v>
      </c>
      <c r="N187" s="200"/>
      <c r="O187" s="101" t="s">
        <v>34</v>
      </c>
      <c r="P187" s="214"/>
      <c r="Q187" s="215"/>
      <c r="R187" s="216"/>
      <c r="S187" s="217"/>
      <c r="T187" s="243"/>
      <c r="U187" s="237"/>
      <c r="V187" s="66"/>
      <c r="AB187" s="103"/>
    </row>
    <row r="188" spans="1:28" ht="17.55" customHeight="1" x14ac:dyDescent="0.2">
      <c r="A188" s="57">
        <v>45.5</v>
      </c>
      <c r="B188" s="57" t="s">
        <v>304</v>
      </c>
      <c r="C188" s="200"/>
      <c r="D188" s="100" t="s">
        <v>292</v>
      </c>
      <c r="E188" s="210"/>
      <c r="F188" s="211"/>
      <c r="G188" s="212"/>
      <c r="H188" s="213"/>
      <c r="I188" s="244">
        <v>1</v>
      </c>
      <c r="J188" s="237"/>
      <c r="K188" s="99"/>
      <c r="L188" s="57">
        <v>45.5</v>
      </c>
      <c r="M188" s="57" t="s">
        <v>305</v>
      </c>
      <c r="N188" s="200"/>
      <c r="O188" s="100" t="s">
        <v>292</v>
      </c>
      <c r="P188" s="202"/>
      <c r="Q188" s="203"/>
      <c r="R188" s="204"/>
      <c r="S188" s="205"/>
      <c r="T188" s="244">
        <v>1</v>
      </c>
      <c r="U188" s="237"/>
      <c r="V188" s="66"/>
      <c r="AB188" s="103"/>
    </row>
    <row r="189" spans="1:28" ht="25.05" customHeight="1" thickBot="1" x14ac:dyDescent="0.25">
      <c r="A189" s="57">
        <v>45.75</v>
      </c>
      <c r="B189" s="57" t="s">
        <v>304</v>
      </c>
      <c r="C189" s="201"/>
      <c r="D189" s="102" t="s">
        <v>34</v>
      </c>
      <c r="E189" s="214"/>
      <c r="F189" s="215"/>
      <c r="G189" s="216"/>
      <c r="H189" s="217"/>
      <c r="I189" s="245"/>
      <c r="J189" s="238"/>
      <c r="K189" s="99"/>
      <c r="L189" s="57">
        <v>45.75</v>
      </c>
      <c r="M189" s="57" t="s">
        <v>305</v>
      </c>
      <c r="N189" s="201"/>
      <c r="O189" s="102" t="s">
        <v>34</v>
      </c>
      <c r="P189" s="214"/>
      <c r="Q189" s="215"/>
      <c r="R189" s="216"/>
      <c r="S189" s="217"/>
      <c r="T189" s="245"/>
      <c r="U189" s="238"/>
      <c r="V189" s="66"/>
      <c r="AB189" s="103"/>
    </row>
    <row r="190" spans="1:28" ht="17.55" customHeight="1" x14ac:dyDescent="0.2">
      <c r="A190" s="57">
        <v>46</v>
      </c>
      <c r="B190" s="57" t="s">
        <v>304</v>
      </c>
      <c r="C190" s="199">
        <v>46</v>
      </c>
      <c r="D190" s="98" t="s">
        <v>292</v>
      </c>
      <c r="E190" s="202"/>
      <c r="F190" s="203"/>
      <c r="G190" s="204"/>
      <c r="H190" s="205"/>
      <c r="I190" s="242">
        <v>1</v>
      </c>
      <c r="J190" s="236"/>
      <c r="K190" s="99"/>
      <c r="L190" s="57">
        <v>46</v>
      </c>
      <c r="M190" s="57" t="s">
        <v>305</v>
      </c>
      <c r="N190" s="199">
        <v>46</v>
      </c>
      <c r="O190" s="98" t="s">
        <v>292</v>
      </c>
      <c r="P190" s="202"/>
      <c r="Q190" s="203"/>
      <c r="R190" s="204"/>
      <c r="S190" s="205"/>
      <c r="T190" s="242">
        <v>1</v>
      </c>
      <c r="U190" s="236"/>
      <c r="V190" s="66"/>
      <c r="AB190" s="103"/>
    </row>
    <row r="191" spans="1:28" ht="25.05" customHeight="1" thickBot="1" x14ac:dyDescent="0.25">
      <c r="A191" s="57">
        <v>46.25</v>
      </c>
      <c r="B191" s="57" t="s">
        <v>304</v>
      </c>
      <c r="C191" s="200"/>
      <c r="D191" s="101" t="s">
        <v>34</v>
      </c>
      <c r="E191" s="206"/>
      <c r="F191" s="207"/>
      <c r="G191" s="208"/>
      <c r="H191" s="209"/>
      <c r="I191" s="243"/>
      <c r="J191" s="237"/>
      <c r="K191" s="99"/>
      <c r="L191" s="57">
        <v>46.25</v>
      </c>
      <c r="M191" s="57" t="s">
        <v>305</v>
      </c>
      <c r="N191" s="200"/>
      <c r="O191" s="101" t="s">
        <v>34</v>
      </c>
      <c r="P191" s="214"/>
      <c r="Q191" s="215"/>
      <c r="R191" s="216"/>
      <c r="S191" s="217"/>
      <c r="T191" s="243"/>
      <c r="U191" s="237"/>
      <c r="V191" s="66"/>
      <c r="AB191" s="103"/>
    </row>
    <row r="192" spans="1:28" ht="17.55" customHeight="1" x14ac:dyDescent="0.2">
      <c r="A192" s="57">
        <v>46.5</v>
      </c>
      <c r="B192" s="57" t="s">
        <v>304</v>
      </c>
      <c r="C192" s="200"/>
      <c r="D192" s="100" t="s">
        <v>292</v>
      </c>
      <c r="E192" s="210"/>
      <c r="F192" s="211"/>
      <c r="G192" s="212"/>
      <c r="H192" s="213"/>
      <c r="I192" s="244">
        <v>1</v>
      </c>
      <c r="J192" s="237"/>
      <c r="K192" s="99"/>
      <c r="L192" s="57">
        <v>46.5</v>
      </c>
      <c r="M192" s="57" t="s">
        <v>305</v>
      </c>
      <c r="N192" s="200"/>
      <c r="O192" s="100" t="s">
        <v>292</v>
      </c>
      <c r="P192" s="202"/>
      <c r="Q192" s="203"/>
      <c r="R192" s="204"/>
      <c r="S192" s="205"/>
      <c r="T192" s="244">
        <v>1</v>
      </c>
      <c r="U192" s="237"/>
      <c r="V192" s="66"/>
      <c r="AB192" s="103"/>
    </row>
    <row r="193" spans="1:28" ht="25.05" customHeight="1" thickBot="1" x14ac:dyDescent="0.25">
      <c r="A193" s="57">
        <v>46.75</v>
      </c>
      <c r="B193" s="57" t="s">
        <v>304</v>
      </c>
      <c r="C193" s="201"/>
      <c r="D193" s="102" t="s">
        <v>34</v>
      </c>
      <c r="E193" s="214"/>
      <c r="F193" s="215"/>
      <c r="G193" s="216"/>
      <c r="H193" s="217"/>
      <c r="I193" s="245"/>
      <c r="J193" s="238"/>
      <c r="K193" s="99"/>
      <c r="L193" s="57">
        <v>46.75</v>
      </c>
      <c r="M193" s="57" t="s">
        <v>305</v>
      </c>
      <c r="N193" s="201"/>
      <c r="O193" s="102" t="s">
        <v>34</v>
      </c>
      <c r="P193" s="214"/>
      <c r="Q193" s="215"/>
      <c r="R193" s="216"/>
      <c r="S193" s="217"/>
      <c r="T193" s="245"/>
      <c r="U193" s="238"/>
      <c r="V193" s="66"/>
      <c r="AB193" s="103"/>
    </row>
    <row r="194" spans="1:28" ht="17.55" customHeight="1" x14ac:dyDescent="0.2">
      <c r="A194" s="57">
        <v>47</v>
      </c>
      <c r="B194" s="57" t="s">
        <v>304</v>
      </c>
      <c r="C194" s="199">
        <v>47</v>
      </c>
      <c r="D194" s="98" t="s">
        <v>292</v>
      </c>
      <c r="E194" s="202"/>
      <c r="F194" s="203"/>
      <c r="G194" s="204"/>
      <c r="H194" s="205"/>
      <c r="I194" s="242">
        <v>1</v>
      </c>
      <c r="J194" s="236"/>
      <c r="K194" s="99"/>
      <c r="L194" s="57">
        <v>47</v>
      </c>
      <c r="M194" s="57" t="s">
        <v>305</v>
      </c>
      <c r="N194" s="199">
        <v>47</v>
      </c>
      <c r="O194" s="98" t="s">
        <v>292</v>
      </c>
      <c r="P194" s="202"/>
      <c r="Q194" s="203"/>
      <c r="R194" s="204"/>
      <c r="S194" s="205"/>
      <c r="T194" s="242">
        <v>1</v>
      </c>
      <c r="U194" s="236"/>
      <c r="V194" s="66"/>
      <c r="AB194" s="103"/>
    </row>
    <row r="195" spans="1:28" ht="25.05" customHeight="1" thickBot="1" x14ac:dyDescent="0.25">
      <c r="A195" s="57">
        <v>47.25</v>
      </c>
      <c r="B195" s="57" t="s">
        <v>304</v>
      </c>
      <c r="C195" s="200"/>
      <c r="D195" s="101" t="s">
        <v>34</v>
      </c>
      <c r="E195" s="206"/>
      <c r="F195" s="207"/>
      <c r="G195" s="208"/>
      <c r="H195" s="209"/>
      <c r="I195" s="243"/>
      <c r="J195" s="237"/>
      <c r="K195" s="99"/>
      <c r="L195" s="57">
        <v>47.25</v>
      </c>
      <c r="M195" s="57" t="s">
        <v>305</v>
      </c>
      <c r="N195" s="200"/>
      <c r="O195" s="101" t="s">
        <v>34</v>
      </c>
      <c r="P195" s="214"/>
      <c r="Q195" s="215"/>
      <c r="R195" s="216"/>
      <c r="S195" s="217"/>
      <c r="T195" s="243"/>
      <c r="U195" s="237"/>
      <c r="V195" s="66"/>
      <c r="AB195" s="103"/>
    </row>
    <row r="196" spans="1:28" ht="17.55" customHeight="1" x14ac:dyDescent="0.2">
      <c r="A196" s="57">
        <v>47.5</v>
      </c>
      <c r="B196" s="57" t="s">
        <v>304</v>
      </c>
      <c r="C196" s="200"/>
      <c r="D196" s="100" t="s">
        <v>292</v>
      </c>
      <c r="E196" s="210"/>
      <c r="F196" s="211"/>
      <c r="G196" s="212"/>
      <c r="H196" s="213"/>
      <c r="I196" s="244">
        <v>1</v>
      </c>
      <c r="J196" s="237"/>
      <c r="K196" s="99"/>
      <c r="L196" s="57">
        <v>47.5</v>
      </c>
      <c r="M196" s="57" t="s">
        <v>305</v>
      </c>
      <c r="N196" s="200"/>
      <c r="O196" s="100" t="s">
        <v>292</v>
      </c>
      <c r="P196" s="202"/>
      <c r="Q196" s="203"/>
      <c r="R196" s="204"/>
      <c r="S196" s="205"/>
      <c r="T196" s="244">
        <v>1</v>
      </c>
      <c r="U196" s="237"/>
      <c r="V196" s="66"/>
      <c r="AB196" s="103"/>
    </row>
    <row r="197" spans="1:28" ht="25.05" customHeight="1" thickBot="1" x14ac:dyDescent="0.25">
      <c r="A197" s="57">
        <v>47.75</v>
      </c>
      <c r="B197" s="57" t="s">
        <v>304</v>
      </c>
      <c r="C197" s="201"/>
      <c r="D197" s="102" t="s">
        <v>34</v>
      </c>
      <c r="E197" s="214"/>
      <c r="F197" s="215"/>
      <c r="G197" s="216"/>
      <c r="H197" s="217"/>
      <c r="I197" s="245"/>
      <c r="J197" s="238"/>
      <c r="K197" s="99"/>
      <c r="L197" s="57">
        <v>47.75</v>
      </c>
      <c r="M197" s="57" t="s">
        <v>305</v>
      </c>
      <c r="N197" s="201"/>
      <c r="O197" s="102" t="s">
        <v>34</v>
      </c>
      <c r="P197" s="214"/>
      <c r="Q197" s="215"/>
      <c r="R197" s="216"/>
      <c r="S197" s="217"/>
      <c r="T197" s="245"/>
      <c r="U197" s="238"/>
      <c r="V197" s="66"/>
      <c r="AB197" s="103"/>
    </row>
    <row r="198" spans="1:28" ht="17.55" customHeight="1" x14ac:dyDescent="0.2">
      <c r="A198" s="57">
        <v>48</v>
      </c>
      <c r="B198" s="57" t="s">
        <v>304</v>
      </c>
      <c r="C198" s="199">
        <v>48</v>
      </c>
      <c r="D198" s="98" t="s">
        <v>292</v>
      </c>
      <c r="E198" s="202"/>
      <c r="F198" s="203"/>
      <c r="G198" s="204"/>
      <c r="H198" s="205"/>
      <c r="I198" s="242">
        <v>1</v>
      </c>
      <c r="J198" s="236"/>
      <c r="K198" s="99"/>
      <c r="L198" s="57">
        <v>48</v>
      </c>
      <c r="M198" s="57" t="s">
        <v>305</v>
      </c>
      <c r="N198" s="199">
        <v>48</v>
      </c>
      <c r="O198" s="98" t="s">
        <v>292</v>
      </c>
      <c r="P198" s="202"/>
      <c r="Q198" s="203"/>
      <c r="R198" s="204"/>
      <c r="S198" s="205"/>
      <c r="T198" s="242">
        <v>1</v>
      </c>
      <c r="U198" s="236"/>
      <c r="V198" s="66"/>
      <c r="AB198" s="103"/>
    </row>
    <row r="199" spans="1:28" ht="25.05" customHeight="1" thickBot="1" x14ac:dyDescent="0.25">
      <c r="A199" s="57">
        <v>48.25</v>
      </c>
      <c r="B199" s="57" t="s">
        <v>304</v>
      </c>
      <c r="C199" s="200"/>
      <c r="D199" s="101" t="s">
        <v>34</v>
      </c>
      <c r="E199" s="206"/>
      <c r="F199" s="207"/>
      <c r="G199" s="208"/>
      <c r="H199" s="209"/>
      <c r="I199" s="243"/>
      <c r="J199" s="237"/>
      <c r="K199" s="99"/>
      <c r="L199" s="57">
        <v>48.25</v>
      </c>
      <c r="M199" s="57" t="s">
        <v>305</v>
      </c>
      <c r="N199" s="200"/>
      <c r="O199" s="101" t="s">
        <v>34</v>
      </c>
      <c r="P199" s="214"/>
      <c r="Q199" s="215"/>
      <c r="R199" s="216"/>
      <c r="S199" s="217"/>
      <c r="T199" s="243"/>
      <c r="U199" s="237"/>
      <c r="V199" s="66"/>
      <c r="AB199" s="61"/>
    </row>
    <row r="200" spans="1:28" ht="17.55" customHeight="1" x14ac:dyDescent="0.2">
      <c r="A200" s="57">
        <v>48.5</v>
      </c>
      <c r="B200" s="57" t="s">
        <v>304</v>
      </c>
      <c r="C200" s="200"/>
      <c r="D200" s="100" t="s">
        <v>292</v>
      </c>
      <c r="E200" s="210"/>
      <c r="F200" s="211"/>
      <c r="G200" s="212"/>
      <c r="H200" s="213"/>
      <c r="I200" s="244">
        <v>1</v>
      </c>
      <c r="J200" s="237"/>
      <c r="K200" s="99"/>
      <c r="L200" s="57">
        <v>48.5</v>
      </c>
      <c r="M200" s="57" t="s">
        <v>305</v>
      </c>
      <c r="N200" s="200"/>
      <c r="O200" s="100" t="s">
        <v>292</v>
      </c>
      <c r="P200" s="202"/>
      <c r="Q200" s="203"/>
      <c r="R200" s="204"/>
      <c r="S200" s="205"/>
      <c r="T200" s="244">
        <v>1</v>
      </c>
      <c r="U200" s="237"/>
      <c r="V200" s="66"/>
      <c r="AB200" s="61"/>
    </row>
    <row r="201" spans="1:28" ht="25.05" customHeight="1" thickBot="1" x14ac:dyDescent="0.25">
      <c r="A201" s="57">
        <v>48.75</v>
      </c>
      <c r="B201" s="57" t="s">
        <v>304</v>
      </c>
      <c r="C201" s="201"/>
      <c r="D201" s="102" t="s">
        <v>34</v>
      </c>
      <c r="E201" s="214"/>
      <c r="F201" s="215"/>
      <c r="G201" s="216"/>
      <c r="H201" s="217"/>
      <c r="I201" s="245"/>
      <c r="J201" s="238"/>
      <c r="K201" s="99"/>
      <c r="L201" s="57">
        <v>48.75</v>
      </c>
      <c r="M201" s="57" t="s">
        <v>305</v>
      </c>
      <c r="N201" s="201"/>
      <c r="O201" s="102" t="s">
        <v>34</v>
      </c>
      <c r="P201" s="214"/>
      <c r="Q201" s="215"/>
      <c r="R201" s="216"/>
      <c r="S201" s="217"/>
      <c r="T201" s="245"/>
      <c r="U201" s="238"/>
      <c r="V201" s="66"/>
      <c r="AB201" s="61"/>
    </row>
    <row r="202" spans="1:28" ht="17.55" customHeight="1" x14ac:dyDescent="0.2">
      <c r="A202" s="57">
        <v>49</v>
      </c>
      <c r="B202" s="57" t="s">
        <v>304</v>
      </c>
      <c r="C202" s="199">
        <v>49</v>
      </c>
      <c r="D202" s="98" t="s">
        <v>292</v>
      </c>
      <c r="E202" s="202"/>
      <c r="F202" s="203"/>
      <c r="G202" s="204"/>
      <c r="H202" s="205"/>
      <c r="I202" s="242">
        <v>1</v>
      </c>
      <c r="J202" s="236"/>
      <c r="K202" s="99"/>
      <c r="L202" s="57">
        <v>49</v>
      </c>
      <c r="M202" s="57" t="s">
        <v>305</v>
      </c>
      <c r="N202" s="199">
        <v>49</v>
      </c>
      <c r="O202" s="98" t="s">
        <v>292</v>
      </c>
      <c r="P202" s="202"/>
      <c r="Q202" s="203"/>
      <c r="R202" s="204"/>
      <c r="S202" s="205"/>
      <c r="T202" s="242">
        <v>1</v>
      </c>
      <c r="U202" s="236"/>
      <c r="V202" s="66"/>
      <c r="AB202" s="61"/>
    </row>
    <row r="203" spans="1:28" ht="25.05" customHeight="1" thickBot="1" x14ac:dyDescent="0.25">
      <c r="A203" s="57">
        <v>49.25</v>
      </c>
      <c r="B203" s="57" t="s">
        <v>304</v>
      </c>
      <c r="C203" s="200"/>
      <c r="D203" s="101" t="s">
        <v>34</v>
      </c>
      <c r="E203" s="206"/>
      <c r="F203" s="207"/>
      <c r="G203" s="208"/>
      <c r="H203" s="209"/>
      <c r="I203" s="243"/>
      <c r="J203" s="237"/>
      <c r="K203" s="99"/>
      <c r="L203" s="57">
        <v>49.25</v>
      </c>
      <c r="M203" s="57" t="s">
        <v>305</v>
      </c>
      <c r="N203" s="200"/>
      <c r="O203" s="101" t="s">
        <v>34</v>
      </c>
      <c r="P203" s="214"/>
      <c r="Q203" s="215"/>
      <c r="R203" s="216"/>
      <c r="S203" s="217"/>
      <c r="T203" s="243"/>
      <c r="U203" s="237"/>
      <c r="V203" s="66"/>
      <c r="AB203" s="61"/>
    </row>
    <row r="204" spans="1:28" ht="17.55" customHeight="1" x14ac:dyDescent="0.2">
      <c r="A204" s="57">
        <v>49.5</v>
      </c>
      <c r="B204" s="57" t="s">
        <v>304</v>
      </c>
      <c r="C204" s="200"/>
      <c r="D204" s="100" t="s">
        <v>292</v>
      </c>
      <c r="E204" s="210"/>
      <c r="F204" s="211"/>
      <c r="G204" s="212"/>
      <c r="H204" s="213"/>
      <c r="I204" s="244">
        <v>1</v>
      </c>
      <c r="J204" s="237"/>
      <c r="K204" s="99"/>
      <c r="L204" s="57">
        <v>49.5</v>
      </c>
      <c r="M204" s="57" t="s">
        <v>305</v>
      </c>
      <c r="N204" s="200"/>
      <c r="O204" s="100" t="s">
        <v>292</v>
      </c>
      <c r="P204" s="202"/>
      <c r="Q204" s="203"/>
      <c r="R204" s="204"/>
      <c r="S204" s="205"/>
      <c r="T204" s="244">
        <v>1</v>
      </c>
      <c r="U204" s="237"/>
      <c r="V204" s="66"/>
      <c r="AB204" s="61"/>
    </row>
    <row r="205" spans="1:28" ht="25.05" customHeight="1" thickBot="1" x14ac:dyDescent="0.25">
      <c r="A205" s="57">
        <v>49.75</v>
      </c>
      <c r="B205" s="57" t="s">
        <v>304</v>
      </c>
      <c r="C205" s="201"/>
      <c r="D205" s="102" t="s">
        <v>34</v>
      </c>
      <c r="E205" s="214"/>
      <c r="F205" s="215"/>
      <c r="G205" s="216"/>
      <c r="H205" s="217"/>
      <c r="I205" s="245"/>
      <c r="J205" s="238"/>
      <c r="K205" s="99"/>
      <c r="L205" s="57">
        <v>49.75</v>
      </c>
      <c r="M205" s="57" t="s">
        <v>305</v>
      </c>
      <c r="N205" s="201"/>
      <c r="O205" s="102" t="s">
        <v>34</v>
      </c>
      <c r="P205" s="214"/>
      <c r="Q205" s="215"/>
      <c r="R205" s="216"/>
      <c r="S205" s="217"/>
      <c r="T205" s="245"/>
      <c r="U205" s="238"/>
      <c r="V205" s="66"/>
      <c r="AB205" s="61"/>
    </row>
    <row r="206" spans="1:28" ht="17.55" customHeight="1" x14ac:dyDescent="0.2">
      <c r="A206" s="57">
        <v>50</v>
      </c>
      <c r="B206" s="57" t="s">
        <v>304</v>
      </c>
      <c r="C206" s="199">
        <v>50</v>
      </c>
      <c r="D206" s="98" t="s">
        <v>292</v>
      </c>
      <c r="E206" s="202"/>
      <c r="F206" s="203"/>
      <c r="G206" s="204"/>
      <c r="H206" s="205"/>
      <c r="I206" s="242">
        <v>1</v>
      </c>
      <c r="J206" s="236"/>
      <c r="K206" s="99"/>
      <c r="L206" s="57">
        <v>50</v>
      </c>
      <c r="M206" s="57" t="s">
        <v>305</v>
      </c>
      <c r="N206" s="199">
        <v>50</v>
      </c>
      <c r="O206" s="98" t="s">
        <v>292</v>
      </c>
      <c r="P206" s="202"/>
      <c r="Q206" s="203"/>
      <c r="R206" s="204"/>
      <c r="S206" s="205"/>
      <c r="T206" s="242">
        <v>1</v>
      </c>
      <c r="U206" s="236"/>
      <c r="V206" s="66"/>
      <c r="AB206" s="61"/>
    </row>
    <row r="207" spans="1:28" ht="25.05" customHeight="1" thickBot="1" x14ac:dyDescent="0.25">
      <c r="A207" s="57">
        <v>50.25</v>
      </c>
      <c r="B207" s="57" t="s">
        <v>304</v>
      </c>
      <c r="C207" s="200"/>
      <c r="D207" s="101" t="s">
        <v>34</v>
      </c>
      <c r="E207" s="206"/>
      <c r="F207" s="207"/>
      <c r="G207" s="208"/>
      <c r="H207" s="209"/>
      <c r="I207" s="243"/>
      <c r="J207" s="237"/>
      <c r="K207" s="99"/>
      <c r="L207" s="57">
        <v>50.25</v>
      </c>
      <c r="M207" s="57" t="s">
        <v>305</v>
      </c>
      <c r="N207" s="200"/>
      <c r="O207" s="101" t="s">
        <v>34</v>
      </c>
      <c r="P207" s="214"/>
      <c r="Q207" s="215"/>
      <c r="R207" s="216"/>
      <c r="S207" s="217"/>
      <c r="T207" s="243"/>
      <c r="U207" s="237"/>
      <c r="V207" s="66"/>
      <c r="AB207" s="61"/>
    </row>
    <row r="208" spans="1:28" ht="17.55" customHeight="1" x14ac:dyDescent="0.2">
      <c r="A208" s="57">
        <v>50.5</v>
      </c>
      <c r="B208" s="57" t="s">
        <v>304</v>
      </c>
      <c r="C208" s="200"/>
      <c r="D208" s="100" t="s">
        <v>292</v>
      </c>
      <c r="E208" s="210"/>
      <c r="F208" s="211"/>
      <c r="G208" s="212"/>
      <c r="H208" s="213"/>
      <c r="I208" s="244">
        <v>1</v>
      </c>
      <c r="J208" s="237"/>
      <c r="K208" s="99"/>
      <c r="L208" s="57">
        <v>50.5</v>
      </c>
      <c r="M208" s="57" t="s">
        <v>305</v>
      </c>
      <c r="N208" s="200"/>
      <c r="O208" s="100" t="s">
        <v>292</v>
      </c>
      <c r="P208" s="202"/>
      <c r="Q208" s="203"/>
      <c r="R208" s="204"/>
      <c r="S208" s="205"/>
      <c r="T208" s="244">
        <v>1</v>
      </c>
      <c r="U208" s="237"/>
      <c r="V208" s="66"/>
      <c r="AB208" s="61"/>
    </row>
    <row r="209" spans="1:28" ht="25.05" customHeight="1" thickBot="1" x14ac:dyDescent="0.25">
      <c r="A209" s="57">
        <v>50.75</v>
      </c>
      <c r="B209" s="57" t="s">
        <v>304</v>
      </c>
      <c r="C209" s="201"/>
      <c r="D209" s="102" t="s">
        <v>34</v>
      </c>
      <c r="E209" s="214"/>
      <c r="F209" s="215"/>
      <c r="G209" s="216"/>
      <c r="H209" s="217"/>
      <c r="I209" s="245"/>
      <c r="J209" s="238"/>
      <c r="K209" s="99"/>
      <c r="L209" s="57">
        <v>50.75</v>
      </c>
      <c r="M209" s="57" t="s">
        <v>305</v>
      </c>
      <c r="N209" s="201"/>
      <c r="O209" s="102" t="s">
        <v>34</v>
      </c>
      <c r="P209" s="214"/>
      <c r="Q209" s="215"/>
      <c r="R209" s="216"/>
      <c r="S209" s="217"/>
      <c r="T209" s="245"/>
      <c r="U209" s="238"/>
      <c r="V209" s="66"/>
      <c r="AB209" s="61"/>
    </row>
    <row r="210" spans="1:28" ht="17.55" customHeight="1" x14ac:dyDescent="0.2">
      <c r="A210" s="57">
        <v>51</v>
      </c>
      <c r="B210" s="57" t="s">
        <v>304</v>
      </c>
      <c r="C210" s="199">
        <v>51</v>
      </c>
      <c r="D210" s="98" t="s">
        <v>292</v>
      </c>
      <c r="E210" s="202"/>
      <c r="F210" s="203"/>
      <c r="G210" s="204"/>
      <c r="H210" s="205"/>
      <c r="I210" s="242">
        <v>1</v>
      </c>
      <c r="J210" s="236"/>
      <c r="K210" s="99"/>
      <c r="L210" s="57">
        <v>51</v>
      </c>
      <c r="M210" s="57" t="s">
        <v>305</v>
      </c>
      <c r="N210" s="199">
        <v>51</v>
      </c>
      <c r="O210" s="98" t="s">
        <v>292</v>
      </c>
      <c r="P210" s="202"/>
      <c r="Q210" s="203"/>
      <c r="R210" s="204"/>
      <c r="S210" s="205"/>
      <c r="T210" s="242">
        <v>1</v>
      </c>
      <c r="U210" s="236"/>
      <c r="V210" s="66"/>
      <c r="AB210" s="61"/>
    </row>
    <row r="211" spans="1:28" ht="25.05" customHeight="1" thickBot="1" x14ac:dyDescent="0.25">
      <c r="A211" s="57">
        <v>51.25</v>
      </c>
      <c r="B211" s="57" t="s">
        <v>304</v>
      </c>
      <c r="C211" s="200"/>
      <c r="D211" s="101" t="s">
        <v>34</v>
      </c>
      <c r="E211" s="206"/>
      <c r="F211" s="207"/>
      <c r="G211" s="208"/>
      <c r="H211" s="209"/>
      <c r="I211" s="243"/>
      <c r="J211" s="237"/>
      <c r="K211" s="99"/>
      <c r="L211" s="57">
        <v>51.25</v>
      </c>
      <c r="M211" s="57" t="s">
        <v>305</v>
      </c>
      <c r="N211" s="200"/>
      <c r="O211" s="101" t="s">
        <v>34</v>
      </c>
      <c r="P211" s="214"/>
      <c r="Q211" s="215"/>
      <c r="R211" s="216"/>
      <c r="S211" s="217"/>
      <c r="T211" s="243"/>
      <c r="U211" s="237"/>
      <c r="V211" s="66"/>
      <c r="AB211" s="61"/>
    </row>
    <row r="212" spans="1:28" ht="17.55" customHeight="1" x14ac:dyDescent="0.2">
      <c r="A212" s="57">
        <v>51.5</v>
      </c>
      <c r="B212" s="57" t="s">
        <v>304</v>
      </c>
      <c r="C212" s="200"/>
      <c r="D212" s="100" t="s">
        <v>292</v>
      </c>
      <c r="E212" s="210"/>
      <c r="F212" s="211"/>
      <c r="G212" s="212"/>
      <c r="H212" s="213"/>
      <c r="I212" s="244">
        <v>1</v>
      </c>
      <c r="J212" s="237"/>
      <c r="K212" s="99"/>
      <c r="L212" s="57">
        <v>51.5</v>
      </c>
      <c r="M212" s="57" t="s">
        <v>305</v>
      </c>
      <c r="N212" s="200"/>
      <c r="O212" s="100" t="s">
        <v>292</v>
      </c>
      <c r="P212" s="202"/>
      <c r="Q212" s="203"/>
      <c r="R212" s="204"/>
      <c r="S212" s="205"/>
      <c r="T212" s="244">
        <v>1</v>
      </c>
      <c r="U212" s="237"/>
      <c r="V212" s="66"/>
      <c r="AB212" s="61"/>
    </row>
    <row r="213" spans="1:28" ht="25.05" customHeight="1" thickBot="1" x14ac:dyDescent="0.25">
      <c r="A213" s="57">
        <v>51.75</v>
      </c>
      <c r="B213" s="57" t="s">
        <v>304</v>
      </c>
      <c r="C213" s="201"/>
      <c r="D213" s="102" t="s">
        <v>34</v>
      </c>
      <c r="E213" s="214"/>
      <c r="F213" s="215"/>
      <c r="G213" s="216"/>
      <c r="H213" s="217"/>
      <c r="I213" s="245"/>
      <c r="J213" s="238"/>
      <c r="K213" s="99"/>
      <c r="L213" s="57">
        <v>51.75</v>
      </c>
      <c r="M213" s="57" t="s">
        <v>305</v>
      </c>
      <c r="N213" s="201"/>
      <c r="O213" s="102" t="s">
        <v>34</v>
      </c>
      <c r="P213" s="214"/>
      <c r="Q213" s="215"/>
      <c r="R213" s="216"/>
      <c r="S213" s="217"/>
      <c r="T213" s="245"/>
      <c r="U213" s="238"/>
      <c r="V213" s="66"/>
      <c r="AB213" s="61"/>
    </row>
    <row r="214" spans="1:28" ht="17.55" customHeight="1" x14ac:dyDescent="0.2">
      <c r="A214" s="57">
        <v>52</v>
      </c>
      <c r="B214" s="57" t="s">
        <v>304</v>
      </c>
      <c r="C214" s="199">
        <v>52</v>
      </c>
      <c r="D214" s="98" t="s">
        <v>292</v>
      </c>
      <c r="E214" s="202"/>
      <c r="F214" s="203"/>
      <c r="G214" s="204"/>
      <c r="H214" s="205"/>
      <c r="I214" s="242">
        <v>1</v>
      </c>
      <c r="J214" s="236"/>
      <c r="K214" s="99"/>
      <c r="L214" s="57">
        <v>52</v>
      </c>
      <c r="M214" s="57" t="s">
        <v>305</v>
      </c>
      <c r="N214" s="199">
        <v>52</v>
      </c>
      <c r="O214" s="98" t="s">
        <v>292</v>
      </c>
      <c r="P214" s="202"/>
      <c r="Q214" s="203"/>
      <c r="R214" s="204"/>
      <c r="S214" s="205"/>
      <c r="T214" s="242">
        <v>1</v>
      </c>
      <c r="U214" s="236"/>
      <c r="V214" s="66"/>
      <c r="AB214" s="61"/>
    </row>
    <row r="215" spans="1:28" ht="25.05" customHeight="1" thickBot="1" x14ac:dyDescent="0.25">
      <c r="A215" s="57">
        <v>52.25</v>
      </c>
      <c r="B215" s="57" t="s">
        <v>304</v>
      </c>
      <c r="C215" s="200"/>
      <c r="D215" s="101" t="s">
        <v>34</v>
      </c>
      <c r="E215" s="206"/>
      <c r="F215" s="207"/>
      <c r="G215" s="208"/>
      <c r="H215" s="209"/>
      <c r="I215" s="243"/>
      <c r="J215" s="237"/>
      <c r="K215" s="99"/>
      <c r="L215" s="57">
        <v>52.25</v>
      </c>
      <c r="M215" s="57" t="s">
        <v>305</v>
      </c>
      <c r="N215" s="200"/>
      <c r="O215" s="101" t="s">
        <v>34</v>
      </c>
      <c r="P215" s="214"/>
      <c r="Q215" s="215"/>
      <c r="R215" s="216"/>
      <c r="S215" s="217"/>
      <c r="T215" s="243"/>
      <c r="U215" s="237"/>
      <c r="V215" s="66"/>
      <c r="AB215" s="61"/>
    </row>
    <row r="216" spans="1:28" ht="17.55" customHeight="1" x14ac:dyDescent="0.2">
      <c r="A216" s="57">
        <v>52.5</v>
      </c>
      <c r="B216" s="57" t="s">
        <v>304</v>
      </c>
      <c r="C216" s="200"/>
      <c r="D216" s="100" t="s">
        <v>292</v>
      </c>
      <c r="E216" s="210"/>
      <c r="F216" s="211"/>
      <c r="G216" s="212"/>
      <c r="H216" s="213"/>
      <c r="I216" s="244">
        <v>1</v>
      </c>
      <c r="J216" s="237"/>
      <c r="K216" s="99"/>
      <c r="L216" s="57">
        <v>52.5</v>
      </c>
      <c r="M216" s="57" t="s">
        <v>305</v>
      </c>
      <c r="N216" s="200"/>
      <c r="O216" s="100" t="s">
        <v>292</v>
      </c>
      <c r="P216" s="202"/>
      <c r="Q216" s="203"/>
      <c r="R216" s="204"/>
      <c r="S216" s="205"/>
      <c r="T216" s="244">
        <v>1</v>
      </c>
      <c r="U216" s="237"/>
      <c r="V216" s="66"/>
      <c r="AB216" s="61"/>
    </row>
    <row r="217" spans="1:28" ht="25.05" customHeight="1" thickBot="1" x14ac:dyDescent="0.25">
      <c r="A217" s="57">
        <v>52.75</v>
      </c>
      <c r="B217" s="57" t="s">
        <v>304</v>
      </c>
      <c r="C217" s="201"/>
      <c r="D217" s="102" t="s">
        <v>34</v>
      </c>
      <c r="E217" s="214"/>
      <c r="F217" s="215"/>
      <c r="G217" s="216"/>
      <c r="H217" s="217"/>
      <c r="I217" s="245"/>
      <c r="J217" s="238"/>
      <c r="K217" s="99"/>
      <c r="L217" s="57">
        <v>52.75</v>
      </c>
      <c r="M217" s="57" t="s">
        <v>305</v>
      </c>
      <c r="N217" s="201"/>
      <c r="O217" s="102" t="s">
        <v>34</v>
      </c>
      <c r="P217" s="214"/>
      <c r="Q217" s="215"/>
      <c r="R217" s="216"/>
      <c r="S217" s="217"/>
      <c r="T217" s="245"/>
      <c r="U217" s="238"/>
      <c r="V217" s="66"/>
      <c r="AB217" s="61"/>
    </row>
    <row r="218" spans="1:28" ht="17.55" customHeight="1" x14ac:dyDescent="0.2">
      <c r="A218" s="57">
        <v>53</v>
      </c>
      <c r="B218" s="57" t="s">
        <v>304</v>
      </c>
      <c r="C218" s="199">
        <v>53</v>
      </c>
      <c r="D218" s="98" t="s">
        <v>292</v>
      </c>
      <c r="E218" s="202"/>
      <c r="F218" s="203"/>
      <c r="G218" s="204"/>
      <c r="H218" s="205"/>
      <c r="I218" s="242">
        <v>1</v>
      </c>
      <c r="J218" s="236"/>
      <c r="K218" s="99"/>
      <c r="L218" s="57">
        <v>53</v>
      </c>
      <c r="M218" s="57" t="s">
        <v>305</v>
      </c>
      <c r="N218" s="199">
        <v>53</v>
      </c>
      <c r="O218" s="98" t="s">
        <v>292</v>
      </c>
      <c r="P218" s="202"/>
      <c r="Q218" s="203"/>
      <c r="R218" s="204"/>
      <c r="S218" s="205"/>
      <c r="T218" s="242">
        <v>1</v>
      </c>
      <c r="U218" s="236"/>
      <c r="V218" s="66"/>
      <c r="AB218" s="61"/>
    </row>
    <row r="219" spans="1:28" ht="25.05" customHeight="1" thickBot="1" x14ac:dyDescent="0.25">
      <c r="A219" s="57">
        <v>53.25</v>
      </c>
      <c r="B219" s="57" t="s">
        <v>304</v>
      </c>
      <c r="C219" s="200"/>
      <c r="D219" s="101" t="s">
        <v>34</v>
      </c>
      <c r="E219" s="206"/>
      <c r="F219" s="207"/>
      <c r="G219" s="208"/>
      <c r="H219" s="209"/>
      <c r="I219" s="243"/>
      <c r="J219" s="237"/>
      <c r="K219" s="99"/>
      <c r="L219" s="57">
        <v>53.25</v>
      </c>
      <c r="M219" s="57" t="s">
        <v>305</v>
      </c>
      <c r="N219" s="200"/>
      <c r="O219" s="101" t="s">
        <v>34</v>
      </c>
      <c r="P219" s="214"/>
      <c r="Q219" s="215"/>
      <c r="R219" s="216"/>
      <c r="S219" s="217"/>
      <c r="T219" s="243"/>
      <c r="U219" s="237"/>
      <c r="V219" s="66"/>
      <c r="AB219" s="61"/>
    </row>
    <row r="220" spans="1:28" ht="17.55" customHeight="1" x14ac:dyDescent="0.2">
      <c r="A220" s="57">
        <v>53.5</v>
      </c>
      <c r="B220" s="57" t="s">
        <v>304</v>
      </c>
      <c r="C220" s="200"/>
      <c r="D220" s="100" t="s">
        <v>292</v>
      </c>
      <c r="E220" s="210"/>
      <c r="F220" s="211"/>
      <c r="G220" s="212"/>
      <c r="H220" s="213"/>
      <c r="I220" s="244">
        <v>1</v>
      </c>
      <c r="J220" s="237"/>
      <c r="K220" s="99"/>
      <c r="L220" s="57">
        <v>53.5</v>
      </c>
      <c r="M220" s="57" t="s">
        <v>305</v>
      </c>
      <c r="N220" s="200"/>
      <c r="O220" s="100" t="s">
        <v>292</v>
      </c>
      <c r="P220" s="202"/>
      <c r="Q220" s="203"/>
      <c r="R220" s="204"/>
      <c r="S220" s="205"/>
      <c r="T220" s="244">
        <v>1</v>
      </c>
      <c r="U220" s="237"/>
      <c r="V220" s="66"/>
      <c r="AB220" s="61"/>
    </row>
    <row r="221" spans="1:28" ht="25.05" customHeight="1" thickBot="1" x14ac:dyDescent="0.25">
      <c r="A221" s="57">
        <v>53.75</v>
      </c>
      <c r="B221" s="57" t="s">
        <v>304</v>
      </c>
      <c r="C221" s="201"/>
      <c r="D221" s="102" t="s">
        <v>34</v>
      </c>
      <c r="E221" s="214"/>
      <c r="F221" s="215"/>
      <c r="G221" s="216"/>
      <c r="H221" s="217"/>
      <c r="I221" s="245"/>
      <c r="J221" s="238"/>
      <c r="K221" s="99"/>
      <c r="L221" s="57">
        <v>53.75</v>
      </c>
      <c r="M221" s="57" t="s">
        <v>305</v>
      </c>
      <c r="N221" s="201"/>
      <c r="O221" s="102" t="s">
        <v>34</v>
      </c>
      <c r="P221" s="214"/>
      <c r="Q221" s="215"/>
      <c r="R221" s="216"/>
      <c r="S221" s="217"/>
      <c r="T221" s="245"/>
      <c r="U221" s="238"/>
      <c r="V221" s="66"/>
      <c r="AB221" s="61"/>
    </row>
    <row r="222" spans="1:28" ht="17.55" customHeight="1" x14ac:dyDescent="0.2">
      <c r="A222" s="57">
        <v>54</v>
      </c>
      <c r="B222" s="57" t="s">
        <v>304</v>
      </c>
      <c r="C222" s="199">
        <v>54</v>
      </c>
      <c r="D222" s="98" t="s">
        <v>292</v>
      </c>
      <c r="E222" s="202"/>
      <c r="F222" s="203"/>
      <c r="G222" s="204"/>
      <c r="H222" s="205"/>
      <c r="I222" s="242">
        <v>1</v>
      </c>
      <c r="J222" s="236"/>
      <c r="K222" s="99"/>
      <c r="L222" s="57">
        <v>54</v>
      </c>
      <c r="M222" s="57" t="s">
        <v>305</v>
      </c>
      <c r="N222" s="199">
        <v>54</v>
      </c>
      <c r="O222" s="98" t="s">
        <v>292</v>
      </c>
      <c r="P222" s="202"/>
      <c r="Q222" s="203"/>
      <c r="R222" s="204"/>
      <c r="S222" s="205"/>
      <c r="T222" s="242">
        <v>1</v>
      </c>
      <c r="U222" s="236"/>
      <c r="V222" s="66"/>
      <c r="AB222" s="61"/>
    </row>
    <row r="223" spans="1:28" ht="25.05" customHeight="1" thickBot="1" x14ac:dyDescent="0.25">
      <c r="A223" s="57">
        <v>54.25</v>
      </c>
      <c r="B223" s="57" t="s">
        <v>304</v>
      </c>
      <c r="C223" s="200"/>
      <c r="D223" s="101" t="s">
        <v>34</v>
      </c>
      <c r="E223" s="206"/>
      <c r="F223" s="207"/>
      <c r="G223" s="208"/>
      <c r="H223" s="209"/>
      <c r="I223" s="243"/>
      <c r="J223" s="237"/>
      <c r="K223" s="99"/>
      <c r="L223" s="57">
        <v>54.25</v>
      </c>
      <c r="M223" s="57" t="s">
        <v>305</v>
      </c>
      <c r="N223" s="200"/>
      <c r="O223" s="101" t="s">
        <v>34</v>
      </c>
      <c r="P223" s="214"/>
      <c r="Q223" s="215"/>
      <c r="R223" s="216"/>
      <c r="S223" s="217"/>
      <c r="T223" s="243"/>
      <c r="U223" s="237"/>
      <c r="V223" s="66"/>
      <c r="AB223" s="61"/>
    </row>
    <row r="224" spans="1:28" ht="17.55" customHeight="1" x14ac:dyDescent="0.2">
      <c r="A224" s="57">
        <v>54.5</v>
      </c>
      <c r="B224" s="57" t="s">
        <v>304</v>
      </c>
      <c r="C224" s="200"/>
      <c r="D224" s="100" t="s">
        <v>292</v>
      </c>
      <c r="E224" s="210"/>
      <c r="F224" s="211"/>
      <c r="G224" s="212"/>
      <c r="H224" s="213"/>
      <c r="I224" s="244">
        <v>1</v>
      </c>
      <c r="J224" s="237"/>
      <c r="K224" s="99"/>
      <c r="L224" s="57">
        <v>54.5</v>
      </c>
      <c r="M224" s="57" t="s">
        <v>305</v>
      </c>
      <c r="N224" s="200"/>
      <c r="O224" s="100" t="s">
        <v>292</v>
      </c>
      <c r="P224" s="202"/>
      <c r="Q224" s="203"/>
      <c r="R224" s="204"/>
      <c r="S224" s="205"/>
      <c r="T224" s="244">
        <v>1</v>
      </c>
      <c r="U224" s="237"/>
      <c r="V224" s="66"/>
      <c r="AB224" s="61"/>
    </row>
    <row r="225" spans="1:28" ht="25.05" customHeight="1" thickBot="1" x14ac:dyDescent="0.25">
      <c r="A225" s="57">
        <v>54.75</v>
      </c>
      <c r="B225" s="57" t="s">
        <v>304</v>
      </c>
      <c r="C225" s="201"/>
      <c r="D225" s="102" t="s">
        <v>34</v>
      </c>
      <c r="E225" s="214"/>
      <c r="F225" s="215"/>
      <c r="G225" s="216"/>
      <c r="H225" s="217"/>
      <c r="I225" s="245"/>
      <c r="J225" s="238"/>
      <c r="K225" s="99"/>
      <c r="L225" s="57">
        <v>54.75</v>
      </c>
      <c r="M225" s="57" t="s">
        <v>305</v>
      </c>
      <c r="N225" s="201"/>
      <c r="O225" s="102" t="s">
        <v>34</v>
      </c>
      <c r="P225" s="214"/>
      <c r="Q225" s="215"/>
      <c r="R225" s="216"/>
      <c r="S225" s="217"/>
      <c r="T225" s="245"/>
      <c r="U225" s="238"/>
      <c r="V225" s="66"/>
      <c r="AB225" s="61"/>
    </row>
    <row r="226" spans="1:28" ht="17.55" customHeight="1" x14ac:dyDescent="0.2">
      <c r="A226" s="57">
        <v>55</v>
      </c>
      <c r="B226" s="57" t="s">
        <v>304</v>
      </c>
      <c r="C226" s="199">
        <v>55</v>
      </c>
      <c r="D226" s="98" t="s">
        <v>292</v>
      </c>
      <c r="E226" s="202"/>
      <c r="F226" s="203"/>
      <c r="G226" s="204"/>
      <c r="H226" s="205"/>
      <c r="I226" s="242">
        <v>1</v>
      </c>
      <c r="J226" s="236"/>
      <c r="K226" s="99"/>
      <c r="L226" s="57">
        <v>55</v>
      </c>
      <c r="M226" s="57" t="s">
        <v>305</v>
      </c>
      <c r="N226" s="199">
        <v>55</v>
      </c>
      <c r="O226" s="98" t="s">
        <v>292</v>
      </c>
      <c r="P226" s="202"/>
      <c r="Q226" s="203"/>
      <c r="R226" s="204"/>
      <c r="S226" s="205"/>
      <c r="T226" s="242">
        <v>1</v>
      </c>
      <c r="U226" s="236"/>
      <c r="V226" s="66"/>
      <c r="AB226" s="61"/>
    </row>
    <row r="227" spans="1:28" ht="25.05" customHeight="1" thickBot="1" x14ac:dyDescent="0.25">
      <c r="A227" s="57">
        <v>55.25</v>
      </c>
      <c r="B227" s="57" t="s">
        <v>304</v>
      </c>
      <c r="C227" s="200"/>
      <c r="D227" s="101" t="s">
        <v>34</v>
      </c>
      <c r="E227" s="206"/>
      <c r="F227" s="207"/>
      <c r="G227" s="208"/>
      <c r="H227" s="209"/>
      <c r="I227" s="243"/>
      <c r="J227" s="237"/>
      <c r="K227" s="99"/>
      <c r="L227" s="57">
        <v>55.25</v>
      </c>
      <c r="M227" s="57" t="s">
        <v>305</v>
      </c>
      <c r="N227" s="200"/>
      <c r="O227" s="101" t="s">
        <v>34</v>
      </c>
      <c r="P227" s="214"/>
      <c r="Q227" s="215"/>
      <c r="R227" s="216"/>
      <c r="S227" s="217"/>
      <c r="T227" s="243"/>
      <c r="U227" s="237"/>
      <c r="V227" s="66"/>
      <c r="AB227" s="61"/>
    </row>
    <row r="228" spans="1:28" ht="17.55" customHeight="1" x14ac:dyDescent="0.2">
      <c r="A228" s="57">
        <v>55.5</v>
      </c>
      <c r="B228" s="57" t="s">
        <v>304</v>
      </c>
      <c r="C228" s="200"/>
      <c r="D228" s="100" t="s">
        <v>292</v>
      </c>
      <c r="E228" s="210"/>
      <c r="F228" s="211"/>
      <c r="G228" s="212"/>
      <c r="H228" s="213"/>
      <c r="I228" s="244">
        <v>1</v>
      </c>
      <c r="J228" s="237"/>
      <c r="K228" s="99"/>
      <c r="L228" s="57">
        <v>55.5</v>
      </c>
      <c r="M228" s="57" t="s">
        <v>305</v>
      </c>
      <c r="N228" s="200"/>
      <c r="O228" s="100" t="s">
        <v>292</v>
      </c>
      <c r="P228" s="202"/>
      <c r="Q228" s="203"/>
      <c r="R228" s="204"/>
      <c r="S228" s="205"/>
      <c r="T228" s="244">
        <v>1</v>
      </c>
      <c r="U228" s="237"/>
      <c r="V228" s="66"/>
      <c r="AB228" s="61"/>
    </row>
    <row r="229" spans="1:28" ht="25.05" customHeight="1" thickBot="1" x14ac:dyDescent="0.25">
      <c r="A229" s="57">
        <v>55.75</v>
      </c>
      <c r="B229" s="57" t="s">
        <v>304</v>
      </c>
      <c r="C229" s="201"/>
      <c r="D229" s="102" t="s">
        <v>34</v>
      </c>
      <c r="E229" s="214"/>
      <c r="F229" s="215"/>
      <c r="G229" s="216"/>
      <c r="H229" s="217"/>
      <c r="I229" s="245"/>
      <c r="J229" s="238"/>
      <c r="K229" s="99"/>
      <c r="L229" s="57">
        <v>55.75</v>
      </c>
      <c r="M229" s="57" t="s">
        <v>305</v>
      </c>
      <c r="N229" s="201"/>
      <c r="O229" s="102" t="s">
        <v>34</v>
      </c>
      <c r="P229" s="214"/>
      <c r="Q229" s="215"/>
      <c r="R229" s="216"/>
      <c r="S229" s="217"/>
      <c r="T229" s="245"/>
      <c r="U229" s="238"/>
      <c r="V229" s="66"/>
      <c r="AB229" s="61"/>
    </row>
    <row r="230" spans="1:28" ht="16.95" customHeight="1" x14ac:dyDescent="0.2">
      <c r="C230" s="58"/>
      <c r="D230" s="79"/>
      <c r="E230" s="69"/>
      <c r="F230" s="69"/>
      <c r="G230" s="69"/>
      <c r="H230" s="69"/>
      <c r="L230" s="58"/>
      <c r="M230" s="58"/>
      <c r="N230" s="58"/>
      <c r="O230" s="79"/>
      <c r="P230" s="69"/>
      <c r="Q230" s="69"/>
      <c r="R230" s="69"/>
      <c r="S230" s="69"/>
      <c r="V230" s="69"/>
      <c r="AB230" s="61"/>
    </row>
    <row r="231" spans="1:28" ht="16.95" customHeight="1" x14ac:dyDescent="0.2">
      <c r="C231" s="58"/>
      <c r="D231" s="79"/>
      <c r="E231" s="69"/>
      <c r="F231" s="69"/>
      <c r="G231" s="69"/>
      <c r="H231" s="69"/>
      <c r="L231" s="58"/>
      <c r="M231" s="58"/>
      <c r="N231" s="58"/>
      <c r="O231" s="79"/>
      <c r="P231" s="69"/>
      <c r="Q231" s="69"/>
      <c r="R231" s="69"/>
      <c r="S231" s="69"/>
      <c r="V231" s="69"/>
      <c r="AB231" s="61"/>
    </row>
    <row r="232" spans="1:28" x14ac:dyDescent="0.2">
      <c r="C232" s="58"/>
      <c r="D232" s="79"/>
      <c r="E232" s="69"/>
      <c r="F232" s="69"/>
      <c r="G232" s="69"/>
      <c r="H232" s="69"/>
      <c r="L232" s="58"/>
      <c r="M232" s="58"/>
      <c r="N232" s="58"/>
      <c r="O232" s="79"/>
      <c r="P232" s="69"/>
      <c r="Q232" s="69"/>
      <c r="R232" s="69"/>
      <c r="S232" s="69"/>
      <c r="V232" s="69"/>
      <c r="AB232" s="61"/>
    </row>
    <row r="233" spans="1:28" x14ac:dyDescent="0.2">
      <c r="C233" s="58"/>
      <c r="D233" s="79"/>
      <c r="E233" s="69"/>
      <c r="F233" s="69"/>
      <c r="G233" s="69"/>
      <c r="H233" s="69"/>
      <c r="L233" s="58"/>
      <c r="M233" s="58"/>
      <c r="N233" s="58"/>
      <c r="O233" s="79"/>
      <c r="P233" s="69"/>
      <c r="Q233" s="69"/>
      <c r="R233" s="69"/>
      <c r="S233" s="69"/>
      <c r="V233" s="69"/>
      <c r="AB233" s="61"/>
    </row>
    <row r="234" spans="1:28" x14ac:dyDescent="0.2">
      <c r="C234" s="58"/>
      <c r="D234" s="79"/>
      <c r="E234" s="69"/>
      <c r="F234" s="69"/>
      <c r="G234" s="69"/>
      <c r="H234" s="69"/>
      <c r="L234" s="58"/>
      <c r="M234" s="58"/>
      <c r="N234" s="58"/>
      <c r="O234" s="79"/>
      <c r="P234" s="69"/>
      <c r="Q234" s="69"/>
      <c r="R234" s="69"/>
      <c r="S234" s="69"/>
      <c r="V234" s="69"/>
      <c r="AB234" s="61"/>
    </row>
    <row r="235" spans="1:28" x14ac:dyDescent="0.2">
      <c r="C235" s="58"/>
      <c r="D235" s="79"/>
      <c r="E235" s="69"/>
      <c r="F235" s="69"/>
      <c r="G235" s="69"/>
      <c r="H235" s="69"/>
      <c r="L235" s="58"/>
      <c r="M235" s="58"/>
      <c r="N235" s="58"/>
      <c r="O235" s="79"/>
      <c r="P235" s="69"/>
      <c r="Q235" s="69"/>
      <c r="R235" s="69"/>
      <c r="S235" s="69"/>
      <c r="V235" s="69"/>
      <c r="AB235" s="61"/>
    </row>
    <row r="236" spans="1:28" x14ac:dyDescent="0.2">
      <c r="C236" s="58"/>
      <c r="D236" s="79"/>
      <c r="E236" s="69"/>
      <c r="F236" s="69"/>
      <c r="G236" s="69"/>
      <c r="H236" s="69"/>
      <c r="L236" s="58"/>
      <c r="M236" s="58"/>
      <c r="N236" s="58"/>
      <c r="O236" s="79"/>
      <c r="P236" s="69"/>
      <c r="Q236" s="69"/>
      <c r="R236" s="69"/>
      <c r="S236" s="69"/>
      <c r="V236" s="69"/>
      <c r="AB236" s="61"/>
    </row>
    <row r="237" spans="1:28" x14ac:dyDescent="0.2">
      <c r="C237" s="58"/>
      <c r="D237" s="79"/>
      <c r="E237" s="69"/>
      <c r="F237" s="69"/>
      <c r="G237" s="69"/>
      <c r="H237" s="69"/>
      <c r="L237" s="58"/>
      <c r="M237" s="58"/>
      <c r="N237" s="58"/>
      <c r="O237" s="79"/>
      <c r="P237" s="69"/>
      <c r="Q237" s="69"/>
      <c r="R237" s="69"/>
      <c r="S237" s="69"/>
      <c r="V237" s="69"/>
      <c r="AB237" s="61"/>
    </row>
    <row r="238" spans="1:28" x14ac:dyDescent="0.2">
      <c r="C238" s="58"/>
      <c r="D238" s="79"/>
      <c r="E238" s="69"/>
      <c r="F238" s="69"/>
      <c r="G238" s="69"/>
      <c r="H238" s="69"/>
      <c r="L238" s="58"/>
      <c r="M238" s="58"/>
      <c r="N238" s="58"/>
      <c r="O238" s="79"/>
      <c r="P238" s="69"/>
      <c r="Q238" s="69"/>
      <c r="R238" s="69"/>
      <c r="S238" s="69"/>
      <c r="V238" s="69"/>
      <c r="AB238" s="61"/>
    </row>
    <row r="239" spans="1:28" x14ac:dyDescent="0.2">
      <c r="C239" s="58"/>
      <c r="D239" s="79"/>
      <c r="E239" s="69"/>
      <c r="F239" s="69"/>
      <c r="G239" s="69"/>
      <c r="H239" s="69"/>
      <c r="L239" s="58"/>
      <c r="M239" s="58"/>
      <c r="N239" s="58"/>
      <c r="O239" s="79"/>
      <c r="P239" s="69"/>
      <c r="Q239" s="69"/>
      <c r="R239" s="69"/>
      <c r="S239" s="69"/>
      <c r="V239" s="69"/>
      <c r="AB239" s="61"/>
    </row>
    <row r="240" spans="1:28" x14ac:dyDescent="0.2">
      <c r="C240" s="58"/>
      <c r="D240" s="79"/>
      <c r="E240" s="69"/>
      <c r="F240" s="69"/>
      <c r="G240" s="69"/>
      <c r="H240" s="69"/>
      <c r="L240" s="58"/>
      <c r="M240" s="58"/>
      <c r="N240" s="58"/>
      <c r="O240" s="79"/>
      <c r="P240" s="69"/>
      <c r="Q240" s="69"/>
      <c r="R240" s="69"/>
      <c r="S240" s="69"/>
      <c r="V240" s="69"/>
      <c r="AB240" s="61"/>
    </row>
    <row r="241" spans="3:28" x14ac:dyDescent="0.2">
      <c r="C241" s="58"/>
      <c r="D241" s="79"/>
      <c r="E241" s="69"/>
      <c r="F241" s="69"/>
      <c r="G241" s="69"/>
      <c r="H241" s="69"/>
      <c r="L241" s="58"/>
      <c r="M241" s="58"/>
      <c r="N241" s="58"/>
      <c r="O241" s="79"/>
      <c r="P241" s="69"/>
      <c r="Q241" s="69"/>
      <c r="R241" s="69"/>
      <c r="S241" s="69"/>
      <c r="V241" s="69"/>
      <c r="AB241" s="61"/>
    </row>
    <row r="242" spans="3:28" x14ac:dyDescent="0.2">
      <c r="C242" s="58"/>
      <c r="D242" s="79"/>
      <c r="E242" s="69"/>
      <c r="F242" s="69"/>
      <c r="G242" s="69"/>
      <c r="H242" s="69"/>
      <c r="L242" s="58"/>
      <c r="M242" s="58"/>
      <c r="N242" s="58"/>
      <c r="O242" s="79"/>
      <c r="P242" s="69"/>
      <c r="Q242" s="69"/>
      <c r="R242" s="69"/>
      <c r="S242" s="69"/>
      <c r="V242" s="69"/>
      <c r="AB242" s="61"/>
    </row>
    <row r="243" spans="3:28" x14ac:dyDescent="0.2">
      <c r="C243" s="58"/>
      <c r="D243" s="79"/>
      <c r="E243" s="69"/>
      <c r="F243" s="69"/>
      <c r="G243" s="69"/>
      <c r="H243" s="69"/>
      <c r="L243" s="58"/>
      <c r="M243" s="58"/>
      <c r="N243" s="58"/>
      <c r="O243" s="79"/>
      <c r="P243" s="69"/>
      <c r="Q243" s="69"/>
      <c r="R243" s="69"/>
      <c r="S243" s="69"/>
      <c r="V243" s="69"/>
      <c r="AB243" s="61"/>
    </row>
    <row r="244" spans="3:28" x14ac:dyDescent="0.2">
      <c r="C244" s="58"/>
      <c r="D244" s="79"/>
      <c r="E244" s="69"/>
      <c r="F244" s="69"/>
      <c r="G244" s="69"/>
      <c r="H244" s="69"/>
      <c r="L244" s="58"/>
      <c r="M244" s="58"/>
      <c r="N244" s="58"/>
      <c r="O244" s="79"/>
      <c r="P244" s="69"/>
      <c r="Q244" s="69"/>
      <c r="R244" s="69"/>
      <c r="S244" s="69"/>
      <c r="V244" s="69"/>
      <c r="AB244" s="61"/>
    </row>
    <row r="245" spans="3:28" x14ac:dyDescent="0.2">
      <c r="C245" s="58"/>
      <c r="D245" s="79"/>
      <c r="E245" s="69"/>
      <c r="F245" s="69"/>
      <c r="G245" s="69"/>
      <c r="H245" s="69"/>
      <c r="L245" s="58"/>
      <c r="M245" s="58"/>
      <c r="N245" s="58"/>
      <c r="O245" s="79"/>
      <c r="P245" s="69"/>
      <c r="Q245" s="69"/>
      <c r="R245" s="69"/>
      <c r="S245" s="69"/>
      <c r="V245" s="69"/>
      <c r="AB245" s="61"/>
    </row>
    <row r="246" spans="3:28" x14ac:dyDescent="0.2">
      <c r="C246" s="58"/>
      <c r="D246" s="79"/>
      <c r="E246" s="69"/>
      <c r="F246" s="69"/>
      <c r="G246" s="69"/>
      <c r="H246" s="69"/>
      <c r="L246" s="58"/>
      <c r="M246" s="58"/>
      <c r="N246" s="58"/>
      <c r="O246" s="79"/>
      <c r="P246" s="69"/>
      <c r="Q246" s="69"/>
      <c r="R246" s="69"/>
      <c r="S246" s="69"/>
      <c r="V246" s="69"/>
      <c r="AB246" s="61"/>
    </row>
    <row r="247" spans="3:28" x14ac:dyDescent="0.2">
      <c r="C247" s="58"/>
      <c r="D247" s="79"/>
      <c r="E247" s="69"/>
      <c r="F247" s="69"/>
      <c r="G247" s="69"/>
      <c r="H247" s="69"/>
      <c r="L247" s="58"/>
      <c r="M247" s="58"/>
      <c r="N247" s="58"/>
      <c r="O247" s="79"/>
      <c r="P247" s="69"/>
      <c r="Q247" s="69"/>
      <c r="R247" s="69"/>
      <c r="S247" s="69"/>
      <c r="V247" s="69"/>
      <c r="AB247" s="61"/>
    </row>
    <row r="248" spans="3:28" x14ac:dyDescent="0.2">
      <c r="C248" s="58"/>
      <c r="D248" s="79"/>
      <c r="E248" s="69"/>
      <c r="F248" s="69"/>
      <c r="G248" s="69"/>
      <c r="H248" s="69"/>
      <c r="L248" s="58"/>
      <c r="M248" s="58"/>
      <c r="N248" s="58"/>
      <c r="O248" s="79"/>
      <c r="P248" s="69"/>
      <c r="Q248" s="69"/>
      <c r="R248" s="69"/>
      <c r="S248" s="69"/>
      <c r="V248" s="69"/>
      <c r="AB248" s="61"/>
    </row>
    <row r="249" spans="3:28" x14ac:dyDescent="0.2">
      <c r="C249" s="58"/>
      <c r="D249" s="79"/>
      <c r="E249" s="69"/>
      <c r="F249" s="69"/>
      <c r="G249" s="69"/>
      <c r="H249" s="69"/>
      <c r="L249" s="58"/>
      <c r="M249" s="58"/>
      <c r="N249" s="58"/>
      <c r="O249" s="79"/>
      <c r="P249" s="69"/>
      <c r="Q249" s="69"/>
      <c r="R249" s="69"/>
      <c r="S249" s="69"/>
      <c r="V249" s="69"/>
      <c r="AB249" s="61"/>
    </row>
    <row r="250" spans="3:28" x14ac:dyDescent="0.2">
      <c r="C250" s="58"/>
      <c r="D250" s="79"/>
      <c r="E250" s="69"/>
      <c r="F250" s="69"/>
      <c r="G250" s="69"/>
      <c r="H250" s="69"/>
      <c r="L250" s="58"/>
      <c r="M250" s="58"/>
      <c r="N250" s="58"/>
      <c r="O250" s="79"/>
      <c r="P250" s="69"/>
      <c r="Q250" s="69"/>
      <c r="R250" s="69"/>
      <c r="S250" s="69"/>
      <c r="V250" s="69"/>
      <c r="AB250" s="61"/>
    </row>
    <row r="251" spans="3:28" x14ac:dyDescent="0.2">
      <c r="C251" s="58"/>
      <c r="D251" s="79"/>
      <c r="E251" s="69"/>
      <c r="F251" s="69"/>
      <c r="G251" s="69"/>
      <c r="H251" s="69"/>
      <c r="L251" s="58"/>
      <c r="M251" s="58"/>
      <c r="N251" s="58"/>
      <c r="O251" s="79"/>
      <c r="P251" s="69"/>
      <c r="Q251" s="69"/>
      <c r="R251" s="69"/>
      <c r="S251" s="69"/>
      <c r="V251" s="69"/>
      <c r="AB251" s="61"/>
    </row>
    <row r="252" spans="3:28" x14ac:dyDescent="0.2">
      <c r="C252" s="58"/>
      <c r="D252" s="79"/>
      <c r="E252" s="69"/>
      <c r="F252" s="69"/>
      <c r="G252" s="69"/>
      <c r="H252" s="69"/>
      <c r="L252" s="58"/>
      <c r="M252" s="58"/>
      <c r="N252" s="58"/>
      <c r="O252" s="79"/>
      <c r="P252" s="69"/>
      <c r="Q252" s="69"/>
      <c r="R252" s="69"/>
      <c r="S252" s="69"/>
      <c r="V252" s="69"/>
      <c r="AB252" s="61"/>
    </row>
    <row r="253" spans="3:28" x14ac:dyDescent="0.2">
      <c r="C253" s="58"/>
      <c r="D253" s="79"/>
      <c r="E253" s="69"/>
      <c r="F253" s="69"/>
      <c r="G253" s="69"/>
      <c r="H253" s="69"/>
      <c r="L253" s="58"/>
      <c r="M253" s="58"/>
      <c r="N253" s="58"/>
      <c r="O253" s="79"/>
      <c r="P253" s="69"/>
      <c r="Q253" s="69"/>
      <c r="R253" s="69"/>
      <c r="S253" s="69"/>
      <c r="V253" s="69"/>
      <c r="AB253" s="61"/>
    </row>
    <row r="254" spans="3:28" x14ac:dyDescent="0.2">
      <c r="C254" s="58"/>
      <c r="D254" s="79"/>
      <c r="E254" s="69"/>
      <c r="F254" s="69"/>
      <c r="G254" s="69"/>
      <c r="H254" s="69"/>
      <c r="L254" s="58"/>
      <c r="M254" s="58"/>
      <c r="N254" s="58"/>
      <c r="O254" s="79"/>
      <c r="P254" s="69"/>
      <c r="Q254" s="69"/>
      <c r="R254" s="69"/>
      <c r="S254" s="69"/>
      <c r="V254" s="69"/>
      <c r="AB254" s="61"/>
    </row>
    <row r="255" spans="3:28" x14ac:dyDescent="0.2">
      <c r="C255" s="58"/>
      <c r="D255" s="79"/>
      <c r="E255" s="69"/>
      <c r="F255" s="69"/>
      <c r="G255" s="69"/>
      <c r="H255" s="69"/>
      <c r="L255" s="58"/>
      <c r="M255" s="58"/>
      <c r="N255" s="58"/>
      <c r="O255" s="79"/>
      <c r="P255" s="69"/>
      <c r="Q255" s="69"/>
      <c r="R255" s="69"/>
      <c r="S255" s="69"/>
      <c r="V255" s="69"/>
      <c r="AB255" s="61"/>
    </row>
    <row r="256" spans="3:28" x14ac:dyDescent="0.2">
      <c r="C256" s="58"/>
      <c r="D256" s="79"/>
      <c r="E256" s="69"/>
      <c r="F256" s="69"/>
      <c r="G256" s="69"/>
      <c r="H256" s="69"/>
      <c r="L256" s="58"/>
      <c r="M256" s="58"/>
      <c r="N256" s="58"/>
      <c r="O256" s="79"/>
      <c r="P256" s="69"/>
      <c r="Q256" s="69"/>
      <c r="R256" s="69"/>
      <c r="S256" s="69"/>
      <c r="V256" s="69"/>
      <c r="AB256" s="61"/>
    </row>
    <row r="257" spans="3:28" x14ac:dyDescent="0.2">
      <c r="C257" s="58"/>
      <c r="D257" s="79"/>
      <c r="E257" s="69"/>
      <c r="F257" s="69"/>
      <c r="G257" s="69"/>
      <c r="H257" s="69"/>
      <c r="L257" s="58"/>
      <c r="M257" s="58"/>
      <c r="N257" s="58"/>
      <c r="O257" s="79"/>
      <c r="P257" s="69"/>
      <c r="Q257" s="69"/>
      <c r="R257" s="69"/>
      <c r="S257" s="69"/>
      <c r="V257" s="69"/>
      <c r="AB257" s="61"/>
    </row>
    <row r="258" spans="3:28" x14ac:dyDescent="0.2">
      <c r="C258" s="58"/>
      <c r="D258" s="79"/>
      <c r="E258" s="69"/>
      <c r="F258" s="69"/>
      <c r="G258" s="69"/>
      <c r="H258" s="69"/>
      <c r="L258" s="58"/>
      <c r="M258" s="58"/>
      <c r="N258" s="58"/>
      <c r="O258" s="79"/>
      <c r="P258" s="69"/>
      <c r="Q258" s="69"/>
      <c r="R258" s="69"/>
      <c r="S258" s="69"/>
      <c r="V258" s="69"/>
      <c r="AB258" s="61"/>
    </row>
    <row r="259" spans="3:28" x14ac:dyDescent="0.2">
      <c r="C259" s="58"/>
      <c r="D259" s="79"/>
      <c r="E259" s="69"/>
      <c r="F259" s="69"/>
      <c r="G259" s="69"/>
      <c r="H259" s="69"/>
      <c r="L259" s="58"/>
      <c r="M259" s="58"/>
      <c r="N259" s="58"/>
      <c r="O259" s="79"/>
      <c r="P259" s="69"/>
      <c r="Q259" s="69"/>
      <c r="R259" s="69"/>
      <c r="S259" s="69"/>
      <c r="V259" s="69"/>
      <c r="AB259" s="61"/>
    </row>
    <row r="260" spans="3:28" x14ac:dyDescent="0.2">
      <c r="C260" s="58"/>
      <c r="D260" s="79"/>
      <c r="E260" s="69"/>
      <c r="F260" s="69"/>
      <c r="G260" s="69"/>
      <c r="H260" s="69"/>
      <c r="L260" s="58"/>
      <c r="M260" s="58"/>
      <c r="N260" s="58"/>
      <c r="O260" s="79"/>
      <c r="P260" s="69"/>
      <c r="Q260" s="69"/>
      <c r="R260" s="69"/>
      <c r="S260" s="69"/>
      <c r="V260" s="69"/>
      <c r="AB260" s="61"/>
    </row>
    <row r="261" spans="3:28" x14ac:dyDescent="0.2">
      <c r="C261" s="58"/>
      <c r="D261" s="79"/>
      <c r="E261" s="69"/>
      <c r="F261" s="69"/>
      <c r="G261" s="69"/>
      <c r="H261" s="69"/>
      <c r="L261" s="58"/>
      <c r="M261" s="58"/>
      <c r="N261" s="58"/>
      <c r="O261" s="79"/>
      <c r="P261" s="69"/>
      <c r="Q261" s="69"/>
      <c r="R261" s="69"/>
      <c r="S261" s="69"/>
      <c r="V261" s="69"/>
      <c r="AB261" s="61"/>
    </row>
    <row r="262" spans="3:28" x14ac:dyDescent="0.2">
      <c r="C262" s="58"/>
      <c r="D262" s="79"/>
      <c r="E262" s="69"/>
      <c r="F262" s="69"/>
      <c r="G262" s="69"/>
      <c r="H262" s="69"/>
      <c r="L262" s="58"/>
      <c r="M262" s="58"/>
      <c r="N262" s="58"/>
      <c r="O262" s="79"/>
      <c r="P262" s="69"/>
      <c r="Q262" s="69"/>
      <c r="R262" s="69"/>
      <c r="S262" s="69"/>
      <c r="V262" s="69"/>
      <c r="AB262" s="61"/>
    </row>
    <row r="263" spans="3:28" x14ac:dyDescent="0.2">
      <c r="C263" s="58"/>
      <c r="D263" s="79"/>
      <c r="E263" s="69"/>
      <c r="F263" s="69"/>
      <c r="G263" s="69"/>
      <c r="H263" s="69"/>
      <c r="L263" s="58"/>
      <c r="M263" s="58"/>
      <c r="N263" s="58"/>
      <c r="O263" s="79"/>
      <c r="P263" s="69"/>
      <c r="Q263" s="69"/>
      <c r="R263" s="69"/>
      <c r="S263" s="69"/>
      <c r="V263" s="69"/>
      <c r="AB263" s="61"/>
    </row>
    <row r="264" spans="3:28" x14ac:dyDescent="0.2">
      <c r="C264" s="58"/>
      <c r="D264" s="79"/>
      <c r="E264" s="69"/>
      <c r="F264" s="69"/>
      <c r="G264" s="69"/>
      <c r="H264" s="69"/>
      <c r="L264" s="58"/>
      <c r="M264" s="58"/>
      <c r="N264" s="58"/>
      <c r="O264" s="79"/>
      <c r="P264" s="69"/>
      <c r="Q264" s="69"/>
      <c r="R264" s="69"/>
      <c r="S264" s="69"/>
      <c r="V264" s="69"/>
      <c r="AB264" s="61"/>
    </row>
    <row r="265" spans="3:28" x14ac:dyDescent="0.2">
      <c r="C265" s="58"/>
      <c r="D265" s="79"/>
      <c r="E265" s="69"/>
      <c r="F265" s="69"/>
      <c r="G265" s="69"/>
      <c r="H265" s="69"/>
      <c r="L265" s="58"/>
      <c r="M265" s="58"/>
      <c r="N265" s="58"/>
      <c r="O265" s="79"/>
      <c r="P265" s="69"/>
      <c r="Q265" s="69"/>
      <c r="R265" s="69"/>
      <c r="S265" s="69"/>
      <c r="V265" s="69"/>
      <c r="AB265" s="61"/>
    </row>
    <row r="266" spans="3:28" x14ac:dyDescent="0.2">
      <c r="C266" s="58"/>
      <c r="D266" s="79"/>
      <c r="E266" s="69"/>
      <c r="F266" s="69"/>
      <c r="G266" s="69"/>
      <c r="H266" s="69"/>
      <c r="L266" s="58"/>
      <c r="M266" s="58"/>
      <c r="N266" s="58"/>
      <c r="O266" s="79"/>
      <c r="P266" s="69"/>
      <c r="Q266" s="69"/>
      <c r="R266" s="69"/>
      <c r="S266" s="69"/>
      <c r="V266" s="69"/>
      <c r="AB266" s="61"/>
    </row>
    <row r="267" spans="3:28" x14ac:dyDescent="0.2">
      <c r="C267" s="58"/>
      <c r="D267" s="79"/>
      <c r="E267" s="69"/>
      <c r="F267" s="69"/>
      <c r="G267" s="69"/>
      <c r="H267" s="69"/>
      <c r="L267" s="58"/>
      <c r="M267" s="58"/>
      <c r="N267" s="58"/>
      <c r="O267" s="79"/>
      <c r="P267" s="69"/>
      <c r="Q267" s="69"/>
      <c r="R267" s="69"/>
      <c r="S267" s="69"/>
      <c r="V267" s="69"/>
      <c r="AB267" s="61"/>
    </row>
    <row r="268" spans="3:28" x14ac:dyDescent="0.2">
      <c r="C268" s="58"/>
      <c r="D268" s="79"/>
      <c r="E268" s="69"/>
      <c r="F268" s="69"/>
      <c r="G268" s="69"/>
      <c r="H268" s="69"/>
      <c r="L268" s="58"/>
      <c r="M268" s="58"/>
      <c r="N268" s="58"/>
      <c r="O268" s="79"/>
      <c r="P268" s="69"/>
      <c r="Q268" s="69"/>
      <c r="R268" s="69"/>
      <c r="S268" s="69"/>
      <c r="V268" s="69"/>
      <c r="AB268" s="61"/>
    </row>
    <row r="269" spans="3:28" x14ac:dyDescent="0.2">
      <c r="C269" s="58"/>
      <c r="D269" s="79"/>
      <c r="E269" s="69"/>
      <c r="F269" s="69"/>
      <c r="G269" s="69"/>
      <c r="H269" s="69"/>
      <c r="L269" s="58"/>
      <c r="M269" s="58"/>
      <c r="N269" s="58"/>
      <c r="O269" s="79"/>
      <c r="P269" s="69"/>
      <c r="Q269" s="69"/>
      <c r="R269" s="69"/>
      <c r="S269" s="69"/>
      <c r="V269" s="69"/>
      <c r="AB269" s="61"/>
    </row>
    <row r="270" spans="3:28" x14ac:dyDescent="0.2">
      <c r="C270" s="58"/>
      <c r="D270" s="79"/>
      <c r="E270" s="69"/>
      <c r="F270" s="69"/>
      <c r="G270" s="69"/>
      <c r="H270" s="69"/>
      <c r="L270" s="58"/>
      <c r="M270" s="58"/>
      <c r="N270" s="58"/>
      <c r="O270" s="79"/>
      <c r="P270" s="69"/>
      <c r="Q270" s="69"/>
      <c r="R270" s="69"/>
      <c r="S270" s="69"/>
      <c r="V270" s="69"/>
      <c r="AB270" s="61"/>
    </row>
    <row r="271" spans="3:28" x14ac:dyDescent="0.2">
      <c r="C271" s="58"/>
      <c r="D271" s="79"/>
      <c r="E271" s="69"/>
      <c r="F271" s="69"/>
      <c r="G271" s="69"/>
      <c r="H271" s="69"/>
      <c r="L271" s="58"/>
      <c r="M271" s="58"/>
      <c r="N271" s="58"/>
      <c r="O271" s="79"/>
      <c r="P271" s="69"/>
      <c r="Q271" s="69"/>
      <c r="R271" s="69"/>
      <c r="S271" s="69"/>
      <c r="V271" s="69"/>
      <c r="AB271" s="61"/>
    </row>
    <row r="272" spans="3:28" x14ac:dyDescent="0.2">
      <c r="C272" s="58"/>
      <c r="D272" s="79"/>
      <c r="E272" s="69"/>
      <c r="F272" s="69"/>
      <c r="G272" s="69"/>
      <c r="H272" s="69"/>
      <c r="L272" s="58"/>
      <c r="M272" s="58"/>
      <c r="N272" s="58"/>
      <c r="O272" s="79"/>
      <c r="P272" s="69"/>
      <c r="Q272" s="69"/>
      <c r="R272" s="69"/>
      <c r="S272" s="69"/>
      <c r="V272" s="69"/>
      <c r="AB272" s="61"/>
    </row>
    <row r="273" spans="3:28" x14ac:dyDescent="0.2">
      <c r="C273" s="58"/>
      <c r="D273" s="79"/>
      <c r="E273" s="69"/>
      <c r="F273" s="69"/>
      <c r="G273" s="69"/>
      <c r="H273" s="69"/>
      <c r="L273" s="58"/>
      <c r="M273" s="58"/>
      <c r="N273" s="58"/>
      <c r="O273" s="79"/>
      <c r="P273" s="69"/>
      <c r="Q273" s="69"/>
      <c r="R273" s="69"/>
      <c r="S273" s="69"/>
      <c r="V273" s="69"/>
      <c r="AB273" s="61"/>
    </row>
    <row r="274" spans="3:28" x14ac:dyDescent="0.2">
      <c r="C274" s="58"/>
      <c r="D274" s="79"/>
      <c r="E274" s="69"/>
      <c r="F274" s="69"/>
      <c r="G274" s="69"/>
      <c r="H274" s="69"/>
      <c r="L274" s="58"/>
      <c r="M274" s="58"/>
      <c r="N274" s="58"/>
      <c r="O274" s="79"/>
      <c r="P274" s="69"/>
      <c r="Q274" s="69"/>
      <c r="R274" s="69"/>
      <c r="S274" s="69"/>
      <c r="V274" s="69"/>
      <c r="AB274" s="61"/>
    </row>
    <row r="275" spans="3:28" x14ac:dyDescent="0.2">
      <c r="C275" s="58"/>
      <c r="D275" s="79"/>
      <c r="E275" s="69"/>
      <c r="F275" s="69"/>
      <c r="G275" s="69"/>
      <c r="H275" s="69"/>
      <c r="L275" s="58"/>
      <c r="M275" s="58"/>
      <c r="N275" s="58"/>
      <c r="O275" s="79"/>
      <c r="P275" s="69"/>
      <c r="Q275" s="69"/>
      <c r="R275" s="69"/>
      <c r="S275" s="69"/>
      <c r="V275" s="69"/>
      <c r="AB275" s="61"/>
    </row>
    <row r="276" spans="3:28" x14ac:dyDescent="0.2">
      <c r="C276" s="58"/>
      <c r="D276" s="79"/>
      <c r="E276" s="69"/>
      <c r="F276" s="69"/>
      <c r="G276" s="69"/>
      <c r="H276" s="69"/>
      <c r="L276" s="58"/>
      <c r="M276" s="58"/>
      <c r="N276" s="58"/>
      <c r="O276" s="79"/>
      <c r="P276" s="69"/>
      <c r="Q276" s="69"/>
      <c r="R276" s="69"/>
      <c r="S276" s="69"/>
      <c r="V276" s="69"/>
      <c r="AB276" s="61"/>
    </row>
    <row r="277" spans="3:28" x14ac:dyDescent="0.2">
      <c r="C277" s="58"/>
      <c r="D277" s="79"/>
      <c r="E277" s="69"/>
      <c r="F277" s="69"/>
      <c r="G277" s="69"/>
      <c r="H277" s="69"/>
      <c r="L277" s="58"/>
      <c r="M277" s="58"/>
      <c r="N277" s="58"/>
      <c r="O277" s="79"/>
      <c r="P277" s="69"/>
      <c r="Q277" s="69"/>
      <c r="R277" s="69"/>
      <c r="S277" s="69"/>
      <c r="V277" s="69"/>
      <c r="AB277" s="61"/>
    </row>
    <row r="278" spans="3:28" x14ac:dyDescent="0.2">
      <c r="C278" s="58"/>
      <c r="D278" s="79"/>
      <c r="E278" s="69"/>
      <c r="F278" s="69"/>
      <c r="G278" s="69"/>
      <c r="H278" s="69"/>
      <c r="L278" s="58"/>
      <c r="M278" s="58"/>
      <c r="N278" s="58"/>
      <c r="O278" s="79"/>
      <c r="P278" s="69"/>
      <c r="Q278" s="69"/>
      <c r="R278" s="69"/>
      <c r="S278" s="69"/>
      <c r="V278" s="69"/>
      <c r="AB278" s="61"/>
    </row>
    <row r="279" spans="3:28" x14ac:dyDescent="0.2">
      <c r="C279" s="58"/>
      <c r="D279" s="79"/>
      <c r="E279" s="69"/>
      <c r="F279" s="69"/>
      <c r="G279" s="69"/>
      <c r="H279" s="69"/>
      <c r="L279" s="58"/>
      <c r="M279" s="58"/>
      <c r="N279" s="58"/>
      <c r="O279" s="79"/>
      <c r="P279" s="69"/>
      <c r="Q279" s="69"/>
      <c r="R279" s="69"/>
      <c r="S279" s="69"/>
      <c r="V279" s="69"/>
      <c r="AB279" s="61"/>
    </row>
    <row r="280" spans="3:28" x14ac:dyDescent="0.2">
      <c r="C280" s="58"/>
      <c r="D280" s="79"/>
      <c r="E280" s="69"/>
      <c r="F280" s="69"/>
      <c r="G280" s="69"/>
      <c r="H280" s="69"/>
      <c r="L280" s="58"/>
      <c r="M280" s="58"/>
      <c r="N280" s="58"/>
      <c r="O280" s="79"/>
      <c r="P280" s="69"/>
      <c r="Q280" s="69"/>
      <c r="R280" s="69"/>
      <c r="S280" s="69"/>
      <c r="V280" s="69"/>
      <c r="AB280" s="61"/>
    </row>
    <row r="281" spans="3:28" x14ac:dyDescent="0.2">
      <c r="C281" s="58"/>
      <c r="D281" s="79"/>
      <c r="E281" s="69"/>
      <c r="F281" s="69"/>
      <c r="G281" s="69"/>
      <c r="H281" s="69"/>
      <c r="L281" s="58"/>
      <c r="M281" s="58"/>
      <c r="N281" s="58"/>
      <c r="O281" s="79"/>
      <c r="P281" s="69"/>
      <c r="Q281" s="69"/>
      <c r="R281" s="69"/>
      <c r="S281" s="69"/>
      <c r="V281" s="69"/>
      <c r="AB281" s="61"/>
    </row>
    <row r="282" spans="3:28" x14ac:dyDescent="0.2">
      <c r="C282" s="58"/>
      <c r="D282" s="79"/>
      <c r="E282" s="69"/>
      <c r="F282" s="69"/>
      <c r="G282" s="69"/>
      <c r="H282" s="69"/>
      <c r="L282" s="58"/>
      <c r="M282" s="58"/>
      <c r="N282" s="58"/>
      <c r="O282" s="79"/>
      <c r="P282" s="69"/>
      <c r="Q282" s="69"/>
      <c r="R282" s="69"/>
      <c r="S282" s="69"/>
      <c r="V282" s="69"/>
      <c r="AB282" s="61"/>
    </row>
    <row r="283" spans="3:28" x14ac:dyDescent="0.2">
      <c r="C283" s="58"/>
      <c r="D283" s="79"/>
      <c r="E283" s="69"/>
      <c r="F283" s="69"/>
      <c r="G283" s="69"/>
      <c r="H283" s="69"/>
      <c r="L283" s="58"/>
      <c r="M283" s="58"/>
      <c r="N283" s="58"/>
      <c r="O283" s="79"/>
      <c r="P283" s="69"/>
      <c r="Q283" s="69"/>
      <c r="R283" s="69"/>
      <c r="S283" s="69"/>
      <c r="V283" s="69"/>
      <c r="AB283" s="61"/>
    </row>
    <row r="284" spans="3:28" x14ac:dyDescent="0.2">
      <c r="C284" s="58"/>
      <c r="D284" s="79"/>
      <c r="E284" s="69"/>
      <c r="F284" s="69"/>
      <c r="G284" s="69"/>
      <c r="H284" s="69"/>
      <c r="L284" s="58"/>
      <c r="M284" s="58"/>
      <c r="N284" s="58"/>
      <c r="O284" s="79"/>
      <c r="P284" s="69"/>
      <c r="Q284" s="69"/>
      <c r="R284" s="69"/>
      <c r="S284" s="69"/>
      <c r="V284" s="69"/>
      <c r="AB284" s="61"/>
    </row>
    <row r="285" spans="3:28" x14ac:dyDescent="0.2">
      <c r="C285" s="58"/>
      <c r="D285" s="79"/>
      <c r="E285" s="69"/>
      <c r="F285" s="69"/>
      <c r="G285" s="69"/>
      <c r="H285" s="69"/>
      <c r="L285" s="58"/>
      <c r="M285" s="58"/>
      <c r="N285" s="58"/>
      <c r="O285" s="79"/>
      <c r="P285" s="69"/>
      <c r="Q285" s="69"/>
      <c r="R285" s="69"/>
      <c r="S285" s="69"/>
      <c r="V285" s="69"/>
      <c r="AB285" s="61"/>
    </row>
    <row r="286" spans="3:28" x14ac:dyDescent="0.2">
      <c r="C286" s="58"/>
      <c r="D286" s="79"/>
      <c r="E286" s="69"/>
      <c r="F286" s="69"/>
      <c r="G286" s="69"/>
      <c r="H286" s="69"/>
      <c r="L286" s="58"/>
      <c r="M286" s="58"/>
      <c r="N286" s="58"/>
      <c r="O286" s="79"/>
      <c r="P286" s="69"/>
      <c r="Q286" s="69"/>
      <c r="R286" s="69"/>
      <c r="S286" s="69"/>
      <c r="V286" s="69"/>
      <c r="AB286" s="61"/>
    </row>
    <row r="287" spans="3:28" x14ac:dyDescent="0.2">
      <c r="C287" s="58"/>
      <c r="D287" s="79"/>
      <c r="E287" s="69"/>
      <c r="F287" s="69"/>
      <c r="G287" s="69"/>
      <c r="H287" s="69"/>
      <c r="L287" s="58"/>
      <c r="M287" s="58"/>
      <c r="N287" s="58"/>
      <c r="O287" s="79"/>
      <c r="P287" s="69"/>
      <c r="Q287" s="69"/>
      <c r="R287" s="69"/>
      <c r="S287" s="69"/>
      <c r="V287" s="69"/>
      <c r="AB287" s="61"/>
    </row>
    <row r="288" spans="3:28" x14ac:dyDescent="0.2">
      <c r="C288" s="58"/>
      <c r="D288" s="79"/>
      <c r="E288" s="69"/>
      <c r="F288" s="69"/>
      <c r="G288" s="69"/>
      <c r="H288" s="69"/>
      <c r="L288" s="58"/>
      <c r="M288" s="58"/>
      <c r="N288" s="58"/>
      <c r="O288" s="79"/>
      <c r="P288" s="69"/>
      <c r="Q288" s="69"/>
      <c r="R288" s="69"/>
      <c r="S288" s="69"/>
      <c r="V288" s="69"/>
      <c r="AB288" s="61"/>
    </row>
    <row r="289" spans="3:28" x14ac:dyDescent="0.2">
      <c r="C289" s="58"/>
      <c r="D289" s="79"/>
      <c r="E289" s="69"/>
      <c r="F289" s="69"/>
      <c r="G289" s="69"/>
      <c r="H289" s="69"/>
      <c r="L289" s="58"/>
      <c r="M289" s="58"/>
      <c r="N289" s="58"/>
      <c r="O289" s="79"/>
      <c r="P289" s="69"/>
      <c r="Q289" s="69"/>
      <c r="R289" s="69"/>
      <c r="S289" s="69"/>
      <c r="V289" s="69"/>
      <c r="AB289" s="61"/>
    </row>
    <row r="290" spans="3:28" x14ac:dyDescent="0.2">
      <c r="C290" s="58"/>
      <c r="D290" s="79"/>
      <c r="E290" s="69"/>
      <c r="F290" s="69"/>
      <c r="G290" s="69"/>
      <c r="H290" s="69"/>
      <c r="L290" s="58"/>
      <c r="M290" s="58"/>
      <c r="N290" s="58"/>
      <c r="O290" s="79"/>
      <c r="P290" s="69"/>
      <c r="Q290" s="69"/>
      <c r="R290" s="69"/>
      <c r="S290" s="69"/>
      <c r="V290" s="69"/>
      <c r="AB290" s="61"/>
    </row>
    <row r="291" spans="3:28" x14ac:dyDescent="0.2">
      <c r="C291" s="58"/>
      <c r="D291" s="79"/>
      <c r="E291" s="69"/>
      <c r="F291" s="69"/>
      <c r="G291" s="69"/>
      <c r="H291" s="69"/>
      <c r="L291" s="58"/>
      <c r="M291" s="58"/>
      <c r="N291" s="58"/>
      <c r="O291" s="79"/>
      <c r="P291" s="69"/>
      <c r="Q291" s="69"/>
      <c r="R291" s="69"/>
      <c r="S291" s="69"/>
      <c r="V291" s="69"/>
      <c r="AB291" s="61"/>
    </row>
    <row r="292" spans="3:28" x14ac:dyDescent="0.2">
      <c r="C292" s="58"/>
      <c r="D292" s="79"/>
      <c r="E292" s="69"/>
      <c r="F292" s="69"/>
      <c r="G292" s="69"/>
      <c r="H292" s="69"/>
      <c r="L292" s="58"/>
      <c r="M292" s="58"/>
      <c r="N292" s="58"/>
      <c r="O292" s="79"/>
      <c r="P292" s="69"/>
      <c r="Q292" s="69"/>
      <c r="R292" s="69"/>
      <c r="S292" s="69"/>
      <c r="V292" s="69"/>
      <c r="AB292" s="61"/>
    </row>
    <row r="293" spans="3:28" x14ac:dyDescent="0.2">
      <c r="C293" s="58"/>
      <c r="D293" s="79"/>
      <c r="E293" s="69"/>
      <c r="F293" s="69"/>
      <c r="G293" s="69"/>
      <c r="H293" s="69"/>
      <c r="L293" s="58"/>
      <c r="M293" s="58"/>
      <c r="N293" s="58"/>
      <c r="O293" s="79"/>
      <c r="P293" s="69"/>
      <c r="Q293" s="69"/>
      <c r="R293" s="69"/>
      <c r="S293" s="69"/>
      <c r="V293" s="69"/>
      <c r="AB293" s="61"/>
    </row>
    <row r="294" spans="3:28" x14ac:dyDescent="0.2">
      <c r="C294" s="58"/>
      <c r="D294" s="79"/>
      <c r="E294" s="69"/>
      <c r="F294" s="69"/>
      <c r="G294" s="69"/>
      <c r="H294" s="69"/>
      <c r="L294" s="58"/>
      <c r="M294" s="58"/>
      <c r="N294" s="58"/>
      <c r="O294" s="79"/>
      <c r="P294" s="69"/>
      <c r="Q294" s="69"/>
      <c r="R294" s="69"/>
      <c r="S294" s="69"/>
      <c r="V294" s="69"/>
      <c r="AB294" s="61"/>
    </row>
    <row r="295" spans="3:28" x14ac:dyDescent="0.2">
      <c r="C295" s="58"/>
      <c r="D295" s="79"/>
      <c r="E295" s="69"/>
      <c r="F295" s="69"/>
      <c r="G295" s="69"/>
      <c r="H295" s="69"/>
      <c r="L295" s="58"/>
      <c r="M295" s="58"/>
      <c r="N295" s="58"/>
      <c r="O295" s="79"/>
      <c r="P295" s="69"/>
      <c r="Q295" s="69"/>
      <c r="R295" s="69"/>
      <c r="S295" s="69"/>
      <c r="V295" s="69"/>
      <c r="AB295" s="61"/>
    </row>
    <row r="296" spans="3:28" x14ac:dyDescent="0.2">
      <c r="C296" s="58"/>
      <c r="D296" s="79"/>
      <c r="E296" s="69"/>
      <c r="F296" s="69"/>
      <c r="G296" s="69"/>
      <c r="H296" s="69"/>
      <c r="L296" s="58"/>
      <c r="M296" s="58"/>
      <c r="N296" s="58"/>
      <c r="O296" s="79"/>
      <c r="P296" s="69"/>
      <c r="Q296" s="69"/>
      <c r="R296" s="69"/>
      <c r="S296" s="69"/>
      <c r="V296" s="69"/>
      <c r="AB296" s="61"/>
    </row>
  </sheetData>
  <sheetProtection sheet="1" objects="1" scenarios="1"/>
  <mergeCells count="1342">
    <mergeCell ref="W2:AA2"/>
    <mergeCell ref="W3:AA5"/>
    <mergeCell ref="W6:AA6"/>
    <mergeCell ref="W9:AA9"/>
    <mergeCell ref="W10:AA41"/>
    <mergeCell ref="U218:U221"/>
    <mergeCell ref="U222:U225"/>
    <mergeCell ref="U226:U229"/>
    <mergeCell ref="U194:U197"/>
    <mergeCell ref="U198:U201"/>
    <mergeCell ref="U202:U205"/>
    <mergeCell ref="U206:U209"/>
    <mergeCell ref="U210:U213"/>
    <mergeCell ref="U214:U217"/>
    <mergeCell ref="U170:U173"/>
    <mergeCell ref="U174:U177"/>
    <mergeCell ref="U178:U181"/>
    <mergeCell ref="U182:U185"/>
    <mergeCell ref="U186:U189"/>
    <mergeCell ref="U190:U193"/>
    <mergeCell ref="U146:U149"/>
    <mergeCell ref="U150:U153"/>
    <mergeCell ref="U154:U157"/>
    <mergeCell ref="U158:U161"/>
    <mergeCell ref="U162:U165"/>
    <mergeCell ref="U166:U169"/>
    <mergeCell ref="U122:U125"/>
    <mergeCell ref="U126:U129"/>
    <mergeCell ref="U130:U133"/>
    <mergeCell ref="U134:U137"/>
    <mergeCell ref="U138:U141"/>
    <mergeCell ref="U142:U145"/>
    <mergeCell ref="U98:U101"/>
    <mergeCell ref="U102:U105"/>
    <mergeCell ref="U106:U109"/>
    <mergeCell ref="U110:U113"/>
    <mergeCell ref="U114:U117"/>
    <mergeCell ref="U118:U121"/>
    <mergeCell ref="U74:U77"/>
    <mergeCell ref="U78:U81"/>
    <mergeCell ref="U82:U85"/>
    <mergeCell ref="U86:U89"/>
    <mergeCell ref="U90:U93"/>
    <mergeCell ref="U94:U97"/>
    <mergeCell ref="U50:U53"/>
    <mergeCell ref="U54:U57"/>
    <mergeCell ref="U58:U61"/>
    <mergeCell ref="U62:U65"/>
    <mergeCell ref="U66:U69"/>
    <mergeCell ref="U70:U73"/>
    <mergeCell ref="U26:U29"/>
    <mergeCell ref="U30:U33"/>
    <mergeCell ref="U34:U37"/>
    <mergeCell ref="U38:U41"/>
    <mergeCell ref="U42:U45"/>
    <mergeCell ref="U46:U49"/>
    <mergeCell ref="C8:J8"/>
    <mergeCell ref="N8:U8"/>
    <mergeCell ref="J10:J13"/>
    <mergeCell ref="J14:J17"/>
    <mergeCell ref="J18:J21"/>
    <mergeCell ref="J22:J25"/>
    <mergeCell ref="U10:U13"/>
    <mergeCell ref="U14:U17"/>
    <mergeCell ref="U18:U21"/>
    <mergeCell ref="U22:U25"/>
    <mergeCell ref="R228:S228"/>
    <mergeCell ref="T228:T229"/>
    <mergeCell ref="E229:F229"/>
    <mergeCell ref="G229:H229"/>
    <mergeCell ref="P229:Q229"/>
    <mergeCell ref="R229:S229"/>
    <mergeCell ref="J226:J229"/>
    <mergeCell ref="R226:S226"/>
    <mergeCell ref="T226:T227"/>
    <mergeCell ref="E227:F227"/>
    <mergeCell ref="G227:H227"/>
    <mergeCell ref="P227:Q227"/>
    <mergeCell ref="R227:S227"/>
    <mergeCell ref="C226:C229"/>
    <mergeCell ref="E226:F226"/>
    <mergeCell ref="G226:H226"/>
    <mergeCell ref="I226:I227"/>
    <mergeCell ref="N226:N229"/>
    <mergeCell ref="P226:Q226"/>
    <mergeCell ref="E228:F228"/>
    <mergeCell ref="G228:H228"/>
    <mergeCell ref="I228:I229"/>
    <mergeCell ref="P228:Q228"/>
    <mergeCell ref="R224:S224"/>
    <mergeCell ref="T224:T225"/>
    <mergeCell ref="E225:F225"/>
    <mergeCell ref="G225:H225"/>
    <mergeCell ref="P225:Q225"/>
    <mergeCell ref="R225:S225"/>
    <mergeCell ref="J222:J225"/>
    <mergeCell ref="R222:S222"/>
    <mergeCell ref="T222:T223"/>
    <mergeCell ref="E223:F223"/>
    <mergeCell ref="G223:H223"/>
    <mergeCell ref="P223:Q223"/>
    <mergeCell ref="R223:S223"/>
    <mergeCell ref="C222:C225"/>
    <mergeCell ref="E222:F222"/>
    <mergeCell ref="G222:H222"/>
    <mergeCell ref="I222:I223"/>
    <mergeCell ref="N222:N225"/>
    <mergeCell ref="P222:Q222"/>
    <mergeCell ref="E224:F224"/>
    <mergeCell ref="G224:H224"/>
    <mergeCell ref="I224:I225"/>
    <mergeCell ref="P224:Q224"/>
    <mergeCell ref="R220:S220"/>
    <mergeCell ref="T220:T221"/>
    <mergeCell ref="E221:F221"/>
    <mergeCell ref="G221:H221"/>
    <mergeCell ref="P221:Q221"/>
    <mergeCell ref="R221:S221"/>
    <mergeCell ref="J218:J221"/>
    <mergeCell ref="R218:S218"/>
    <mergeCell ref="T218:T219"/>
    <mergeCell ref="E219:F219"/>
    <mergeCell ref="G219:H219"/>
    <mergeCell ref="P219:Q219"/>
    <mergeCell ref="R219:S219"/>
    <mergeCell ref="C218:C221"/>
    <mergeCell ref="E218:F218"/>
    <mergeCell ref="G218:H218"/>
    <mergeCell ref="I218:I219"/>
    <mergeCell ref="N218:N221"/>
    <mergeCell ref="P218:Q218"/>
    <mergeCell ref="E220:F220"/>
    <mergeCell ref="G220:H220"/>
    <mergeCell ref="I220:I221"/>
    <mergeCell ref="P220:Q220"/>
    <mergeCell ref="R216:S216"/>
    <mergeCell ref="T216:T217"/>
    <mergeCell ref="E217:F217"/>
    <mergeCell ref="G217:H217"/>
    <mergeCell ref="P217:Q217"/>
    <mergeCell ref="R217:S217"/>
    <mergeCell ref="J214:J217"/>
    <mergeCell ref="R214:S214"/>
    <mergeCell ref="T214:T215"/>
    <mergeCell ref="E215:F215"/>
    <mergeCell ref="G215:H215"/>
    <mergeCell ref="P215:Q215"/>
    <mergeCell ref="R215:S215"/>
    <mergeCell ref="C214:C217"/>
    <mergeCell ref="E214:F214"/>
    <mergeCell ref="G214:H214"/>
    <mergeCell ref="I214:I215"/>
    <mergeCell ref="N214:N217"/>
    <mergeCell ref="P214:Q214"/>
    <mergeCell ref="E216:F216"/>
    <mergeCell ref="G216:H216"/>
    <mergeCell ref="I216:I217"/>
    <mergeCell ref="P216:Q216"/>
    <mergeCell ref="R212:S212"/>
    <mergeCell ref="T212:T213"/>
    <mergeCell ref="E213:F213"/>
    <mergeCell ref="G213:H213"/>
    <mergeCell ref="P213:Q213"/>
    <mergeCell ref="R213:S213"/>
    <mergeCell ref="J210:J213"/>
    <mergeCell ref="R210:S210"/>
    <mergeCell ref="T210:T211"/>
    <mergeCell ref="E211:F211"/>
    <mergeCell ref="G211:H211"/>
    <mergeCell ref="P211:Q211"/>
    <mergeCell ref="R211:S211"/>
    <mergeCell ref="C210:C213"/>
    <mergeCell ref="E210:F210"/>
    <mergeCell ref="G210:H210"/>
    <mergeCell ref="I210:I211"/>
    <mergeCell ref="N210:N213"/>
    <mergeCell ref="P210:Q210"/>
    <mergeCell ref="E212:F212"/>
    <mergeCell ref="G212:H212"/>
    <mergeCell ref="I212:I213"/>
    <mergeCell ref="P212:Q212"/>
    <mergeCell ref="R208:S208"/>
    <mergeCell ref="T208:T209"/>
    <mergeCell ref="E209:F209"/>
    <mergeCell ref="G209:H209"/>
    <mergeCell ref="P209:Q209"/>
    <mergeCell ref="R209:S209"/>
    <mergeCell ref="J206:J209"/>
    <mergeCell ref="R206:S206"/>
    <mergeCell ref="T206:T207"/>
    <mergeCell ref="E207:F207"/>
    <mergeCell ref="G207:H207"/>
    <mergeCell ref="P207:Q207"/>
    <mergeCell ref="R207:S207"/>
    <mergeCell ref="C206:C209"/>
    <mergeCell ref="E206:F206"/>
    <mergeCell ref="G206:H206"/>
    <mergeCell ref="I206:I207"/>
    <mergeCell ref="N206:N209"/>
    <mergeCell ref="P206:Q206"/>
    <mergeCell ref="E208:F208"/>
    <mergeCell ref="G208:H208"/>
    <mergeCell ref="I208:I209"/>
    <mergeCell ref="P208:Q208"/>
    <mergeCell ref="R204:S204"/>
    <mergeCell ref="T204:T205"/>
    <mergeCell ref="E205:F205"/>
    <mergeCell ref="G205:H205"/>
    <mergeCell ref="P205:Q205"/>
    <mergeCell ref="R205:S205"/>
    <mergeCell ref="J202:J205"/>
    <mergeCell ref="R202:S202"/>
    <mergeCell ref="T202:T203"/>
    <mergeCell ref="E203:F203"/>
    <mergeCell ref="G203:H203"/>
    <mergeCell ref="P203:Q203"/>
    <mergeCell ref="R203:S203"/>
    <mergeCell ref="C202:C205"/>
    <mergeCell ref="E202:F202"/>
    <mergeCell ref="G202:H202"/>
    <mergeCell ref="I202:I203"/>
    <mergeCell ref="N202:N205"/>
    <mergeCell ref="P202:Q202"/>
    <mergeCell ref="E204:F204"/>
    <mergeCell ref="G204:H204"/>
    <mergeCell ref="I204:I205"/>
    <mergeCell ref="P204:Q204"/>
    <mergeCell ref="P196:Q196"/>
    <mergeCell ref="R200:S200"/>
    <mergeCell ref="T200:T201"/>
    <mergeCell ref="E201:F201"/>
    <mergeCell ref="G201:H201"/>
    <mergeCell ref="P201:Q201"/>
    <mergeCell ref="R201:S201"/>
    <mergeCell ref="J198:J201"/>
    <mergeCell ref="R198:S198"/>
    <mergeCell ref="T198:T199"/>
    <mergeCell ref="E199:F199"/>
    <mergeCell ref="G199:H199"/>
    <mergeCell ref="P199:Q199"/>
    <mergeCell ref="R199:S199"/>
    <mergeCell ref="C198:C201"/>
    <mergeCell ref="E198:F198"/>
    <mergeCell ref="G198:H198"/>
    <mergeCell ref="I198:I199"/>
    <mergeCell ref="N198:N201"/>
    <mergeCell ref="P198:Q198"/>
    <mergeCell ref="E200:F200"/>
    <mergeCell ref="G200:H200"/>
    <mergeCell ref="I200:I201"/>
    <mergeCell ref="P200:Q200"/>
    <mergeCell ref="C190:C193"/>
    <mergeCell ref="E190:F190"/>
    <mergeCell ref="G190:H190"/>
    <mergeCell ref="I190:I191"/>
    <mergeCell ref="N190:N193"/>
    <mergeCell ref="P190:Q190"/>
    <mergeCell ref="E192:F192"/>
    <mergeCell ref="G192:H192"/>
    <mergeCell ref="I192:I193"/>
    <mergeCell ref="P192:Q192"/>
    <mergeCell ref="R196:S196"/>
    <mergeCell ref="T196:T197"/>
    <mergeCell ref="E197:F197"/>
    <mergeCell ref="G197:H197"/>
    <mergeCell ref="P197:Q197"/>
    <mergeCell ref="R197:S197"/>
    <mergeCell ref="J194:J197"/>
    <mergeCell ref="R194:S194"/>
    <mergeCell ref="T194:T195"/>
    <mergeCell ref="E195:F195"/>
    <mergeCell ref="G195:H195"/>
    <mergeCell ref="P195:Q195"/>
    <mergeCell ref="R195:S195"/>
    <mergeCell ref="C194:C197"/>
    <mergeCell ref="E194:F194"/>
    <mergeCell ref="G194:H194"/>
    <mergeCell ref="I194:I195"/>
    <mergeCell ref="N194:N197"/>
    <mergeCell ref="P194:Q194"/>
    <mergeCell ref="E196:F196"/>
    <mergeCell ref="G196:H196"/>
    <mergeCell ref="I196:I197"/>
    <mergeCell ref="E187:F187"/>
    <mergeCell ref="G187:H187"/>
    <mergeCell ref="P187:Q187"/>
    <mergeCell ref="R187:S187"/>
    <mergeCell ref="J186:J189"/>
    <mergeCell ref="R192:S192"/>
    <mergeCell ref="T192:T193"/>
    <mergeCell ref="E193:F193"/>
    <mergeCell ref="G193:H193"/>
    <mergeCell ref="P193:Q193"/>
    <mergeCell ref="R193:S193"/>
    <mergeCell ref="J190:J193"/>
    <mergeCell ref="R190:S190"/>
    <mergeCell ref="T190:T191"/>
    <mergeCell ref="E191:F191"/>
    <mergeCell ref="G191:H191"/>
    <mergeCell ref="P191:Q191"/>
    <mergeCell ref="R191:S191"/>
    <mergeCell ref="E185:F185"/>
    <mergeCell ref="G185:H185"/>
    <mergeCell ref="P185:Q185"/>
    <mergeCell ref="R185:S185"/>
    <mergeCell ref="C186:C189"/>
    <mergeCell ref="E186:F186"/>
    <mergeCell ref="G186:H186"/>
    <mergeCell ref="I186:I187"/>
    <mergeCell ref="N186:N189"/>
    <mergeCell ref="T182:T183"/>
    <mergeCell ref="E183:F183"/>
    <mergeCell ref="G183:H183"/>
    <mergeCell ref="P183:Q183"/>
    <mergeCell ref="R183:S183"/>
    <mergeCell ref="E184:F184"/>
    <mergeCell ref="G184:H184"/>
    <mergeCell ref="I184:I185"/>
    <mergeCell ref="P184:Q184"/>
    <mergeCell ref="R184:S184"/>
    <mergeCell ref="E188:F188"/>
    <mergeCell ref="G188:H188"/>
    <mergeCell ref="I188:I189"/>
    <mergeCell ref="P188:Q188"/>
    <mergeCell ref="R188:S188"/>
    <mergeCell ref="T188:T189"/>
    <mergeCell ref="E189:F189"/>
    <mergeCell ref="G189:H189"/>
    <mergeCell ref="P189:Q189"/>
    <mergeCell ref="R189:S189"/>
    <mergeCell ref="P186:Q186"/>
    <mergeCell ref="R186:S186"/>
    <mergeCell ref="T186:T187"/>
    <mergeCell ref="R181:S181"/>
    <mergeCell ref="C182:C185"/>
    <mergeCell ref="E182:F182"/>
    <mergeCell ref="G182:H182"/>
    <mergeCell ref="I182:I183"/>
    <mergeCell ref="N182:N185"/>
    <mergeCell ref="P182:Q182"/>
    <mergeCell ref="R182:S182"/>
    <mergeCell ref="J178:J181"/>
    <mergeCell ref="J182:J185"/>
    <mergeCell ref="E180:F180"/>
    <mergeCell ref="G180:H180"/>
    <mergeCell ref="I180:I181"/>
    <mergeCell ref="P180:Q180"/>
    <mergeCell ref="R180:S180"/>
    <mergeCell ref="T180:T181"/>
    <mergeCell ref="E181:F181"/>
    <mergeCell ref="G181:H181"/>
    <mergeCell ref="P181:Q181"/>
    <mergeCell ref="R178:S178"/>
    <mergeCell ref="T178:T179"/>
    <mergeCell ref="E179:F179"/>
    <mergeCell ref="G179:H179"/>
    <mergeCell ref="P179:Q179"/>
    <mergeCell ref="R179:S179"/>
    <mergeCell ref="C178:C181"/>
    <mergeCell ref="E178:F178"/>
    <mergeCell ref="G178:H178"/>
    <mergeCell ref="I178:I179"/>
    <mergeCell ref="N178:N181"/>
    <mergeCell ref="P178:Q178"/>
    <mergeCell ref="T184:T185"/>
    <mergeCell ref="P172:Q172"/>
    <mergeCell ref="R176:S176"/>
    <mergeCell ref="T176:T177"/>
    <mergeCell ref="E177:F177"/>
    <mergeCell ref="G177:H177"/>
    <mergeCell ref="P177:Q177"/>
    <mergeCell ref="R177:S177"/>
    <mergeCell ref="J174:J177"/>
    <mergeCell ref="R174:S174"/>
    <mergeCell ref="T174:T175"/>
    <mergeCell ref="E175:F175"/>
    <mergeCell ref="G175:H175"/>
    <mergeCell ref="P175:Q175"/>
    <mergeCell ref="R175:S175"/>
    <mergeCell ref="C174:C177"/>
    <mergeCell ref="E174:F174"/>
    <mergeCell ref="G174:H174"/>
    <mergeCell ref="I174:I175"/>
    <mergeCell ref="N174:N177"/>
    <mergeCell ref="P174:Q174"/>
    <mergeCell ref="E176:F176"/>
    <mergeCell ref="G176:H176"/>
    <mergeCell ref="I176:I177"/>
    <mergeCell ref="P176:Q176"/>
    <mergeCell ref="C166:C169"/>
    <mergeCell ref="E166:F166"/>
    <mergeCell ref="G166:H166"/>
    <mergeCell ref="I166:I167"/>
    <mergeCell ref="N166:N169"/>
    <mergeCell ref="P166:Q166"/>
    <mergeCell ref="E168:F168"/>
    <mergeCell ref="G168:H168"/>
    <mergeCell ref="I168:I169"/>
    <mergeCell ref="P168:Q168"/>
    <mergeCell ref="R172:S172"/>
    <mergeCell ref="T172:T173"/>
    <mergeCell ref="E173:F173"/>
    <mergeCell ref="G173:H173"/>
    <mergeCell ref="P173:Q173"/>
    <mergeCell ref="R173:S173"/>
    <mergeCell ref="J170:J173"/>
    <mergeCell ref="R170:S170"/>
    <mergeCell ref="T170:T171"/>
    <mergeCell ref="E171:F171"/>
    <mergeCell ref="G171:H171"/>
    <mergeCell ref="P171:Q171"/>
    <mergeCell ref="R171:S171"/>
    <mergeCell ref="C170:C173"/>
    <mergeCell ref="E170:F170"/>
    <mergeCell ref="G170:H170"/>
    <mergeCell ref="I170:I171"/>
    <mergeCell ref="N170:N173"/>
    <mergeCell ref="P170:Q170"/>
    <mergeCell ref="E172:F172"/>
    <mergeCell ref="G172:H172"/>
    <mergeCell ref="I172:I173"/>
    <mergeCell ref="E163:F163"/>
    <mergeCell ref="G163:H163"/>
    <mergeCell ref="P163:Q163"/>
    <mergeCell ref="R163:S163"/>
    <mergeCell ref="J162:J165"/>
    <mergeCell ref="R168:S168"/>
    <mergeCell ref="T168:T169"/>
    <mergeCell ref="E169:F169"/>
    <mergeCell ref="G169:H169"/>
    <mergeCell ref="P169:Q169"/>
    <mergeCell ref="R169:S169"/>
    <mergeCell ref="J166:J169"/>
    <mergeCell ref="R166:S166"/>
    <mergeCell ref="T166:T167"/>
    <mergeCell ref="E167:F167"/>
    <mergeCell ref="G167:H167"/>
    <mergeCell ref="P167:Q167"/>
    <mergeCell ref="R167:S167"/>
    <mergeCell ref="E161:F161"/>
    <mergeCell ref="G161:H161"/>
    <mergeCell ref="P161:Q161"/>
    <mergeCell ref="R161:S161"/>
    <mergeCell ref="C162:C165"/>
    <mergeCell ref="E162:F162"/>
    <mergeCell ref="G162:H162"/>
    <mergeCell ref="I162:I163"/>
    <mergeCell ref="N162:N165"/>
    <mergeCell ref="T158:T159"/>
    <mergeCell ref="E159:F159"/>
    <mergeCell ref="G159:H159"/>
    <mergeCell ref="P159:Q159"/>
    <mergeCell ref="R159:S159"/>
    <mergeCell ref="E160:F160"/>
    <mergeCell ref="G160:H160"/>
    <mergeCell ref="I160:I161"/>
    <mergeCell ref="P160:Q160"/>
    <mergeCell ref="R160:S160"/>
    <mergeCell ref="E164:F164"/>
    <mergeCell ref="G164:H164"/>
    <mergeCell ref="I164:I165"/>
    <mergeCell ref="P164:Q164"/>
    <mergeCell ref="R164:S164"/>
    <mergeCell ref="T164:T165"/>
    <mergeCell ref="E165:F165"/>
    <mergeCell ref="G165:H165"/>
    <mergeCell ref="P165:Q165"/>
    <mergeCell ref="R165:S165"/>
    <mergeCell ref="P162:Q162"/>
    <mergeCell ref="R162:S162"/>
    <mergeCell ref="T162:T163"/>
    <mergeCell ref="R157:S157"/>
    <mergeCell ref="C158:C161"/>
    <mergeCell ref="E158:F158"/>
    <mergeCell ref="G158:H158"/>
    <mergeCell ref="I158:I159"/>
    <mergeCell ref="N158:N161"/>
    <mergeCell ref="P158:Q158"/>
    <mergeCell ref="R158:S158"/>
    <mergeCell ref="J154:J157"/>
    <mergeCell ref="J158:J161"/>
    <mergeCell ref="E156:F156"/>
    <mergeCell ref="G156:H156"/>
    <mergeCell ref="I156:I157"/>
    <mergeCell ref="P156:Q156"/>
    <mergeCell ref="R156:S156"/>
    <mergeCell ref="T156:T157"/>
    <mergeCell ref="E157:F157"/>
    <mergeCell ref="G157:H157"/>
    <mergeCell ref="P157:Q157"/>
    <mergeCell ref="R154:S154"/>
    <mergeCell ref="T154:T155"/>
    <mergeCell ref="E155:F155"/>
    <mergeCell ref="G155:H155"/>
    <mergeCell ref="P155:Q155"/>
    <mergeCell ref="R155:S155"/>
    <mergeCell ref="C154:C157"/>
    <mergeCell ref="E154:F154"/>
    <mergeCell ref="G154:H154"/>
    <mergeCell ref="I154:I155"/>
    <mergeCell ref="N154:N157"/>
    <mergeCell ref="P154:Q154"/>
    <mergeCell ref="T160:T161"/>
    <mergeCell ref="P148:Q148"/>
    <mergeCell ref="R152:S152"/>
    <mergeCell ref="T152:T153"/>
    <mergeCell ref="E153:F153"/>
    <mergeCell ref="G153:H153"/>
    <mergeCell ref="P153:Q153"/>
    <mergeCell ref="R153:S153"/>
    <mergeCell ref="J150:J153"/>
    <mergeCell ref="R150:S150"/>
    <mergeCell ref="T150:T151"/>
    <mergeCell ref="E151:F151"/>
    <mergeCell ref="G151:H151"/>
    <mergeCell ref="P151:Q151"/>
    <mergeCell ref="R151:S151"/>
    <mergeCell ref="C150:C153"/>
    <mergeCell ref="E150:F150"/>
    <mergeCell ref="G150:H150"/>
    <mergeCell ref="I150:I151"/>
    <mergeCell ref="N150:N153"/>
    <mergeCell ref="P150:Q150"/>
    <mergeCell ref="E152:F152"/>
    <mergeCell ref="G152:H152"/>
    <mergeCell ref="I152:I153"/>
    <mergeCell ref="P152:Q152"/>
    <mergeCell ref="C142:C145"/>
    <mergeCell ref="E142:F142"/>
    <mergeCell ref="G142:H142"/>
    <mergeCell ref="I142:I143"/>
    <mergeCell ref="N142:N145"/>
    <mergeCell ref="P142:Q142"/>
    <mergeCell ref="E144:F144"/>
    <mergeCell ref="G144:H144"/>
    <mergeCell ref="I144:I145"/>
    <mergeCell ref="P144:Q144"/>
    <mergeCell ref="R148:S148"/>
    <mergeCell ref="T148:T149"/>
    <mergeCell ref="E149:F149"/>
    <mergeCell ref="G149:H149"/>
    <mergeCell ref="P149:Q149"/>
    <mergeCell ref="R149:S149"/>
    <mergeCell ref="J146:J149"/>
    <mergeCell ref="R146:S146"/>
    <mergeCell ref="T146:T147"/>
    <mergeCell ref="E147:F147"/>
    <mergeCell ref="G147:H147"/>
    <mergeCell ref="P147:Q147"/>
    <mergeCell ref="R147:S147"/>
    <mergeCell ref="C146:C149"/>
    <mergeCell ref="E146:F146"/>
    <mergeCell ref="G146:H146"/>
    <mergeCell ref="I146:I147"/>
    <mergeCell ref="N146:N149"/>
    <mergeCell ref="P146:Q146"/>
    <mergeCell ref="E148:F148"/>
    <mergeCell ref="G148:H148"/>
    <mergeCell ref="I148:I149"/>
    <mergeCell ref="E139:F139"/>
    <mergeCell ref="G139:H139"/>
    <mergeCell ref="P139:Q139"/>
    <mergeCell ref="R139:S139"/>
    <mergeCell ref="J138:J141"/>
    <mergeCell ref="R144:S144"/>
    <mergeCell ref="T144:T145"/>
    <mergeCell ref="E145:F145"/>
    <mergeCell ref="G145:H145"/>
    <mergeCell ref="P145:Q145"/>
    <mergeCell ref="R145:S145"/>
    <mergeCell ref="J142:J145"/>
    <mergeCell ref="R142:S142"/>
    <mergeCell ref="T142:T143"/>
    <mergeCell ref="E143:F143"/>
    <mergeCell ref="G143:H143"/>
    <mergeCell ref="P143:Q143"/>
    <mergeCell ref="R143:S143"/>
    <mergeCell ref="E137:F137"/>
    <mergeCell ref="G137:H137"/>
    <mergeCell ref="P137:Q137"/>
    <mergeCell ref="R137:S137"/>
    <mergeCell ref="C138:C141"/>
    <mergeCell ref="E138:F138"/>
    <mergeCell ref="G138:H138"/>
    <mergeCell ref="I138:I139"/>
    <mergeCell ref="N138:N141"/>
    <mergeCell ref="T134:T135"/>
    <mergeCell ref="E135:F135"/>
    <mergeCell ref="G135:H135"/>
    <mergeCell ref="P135:Q135"/>
    <mergeCell ref="R135:S135"/>
    <mergeCell ref="E136:F136"/>
    <mergeCell ref="G136:H136"/>
    <mergeCell ref="I136:I137"/>
    <mergeCell ref="P136:Q136"/>
    <mergeCell ref="R136:S136"/>
    <mergeCell ref="E140:F140"/>
    <mergeCell ref="G140:H140"/>
    <mergeCell ref="I140:I141"/>
    <mergeCell ref="P140:Q140"/>
    <mergeCell ref="R140:S140"/>
    <mergeCell ref="T140:T141"/>
    <mergeCell ref="E141:F141"/>
    <mergeCell ref="G141:H141"/>
    <mergeCell ref="P141:Q141"/>
    <mergeCell ref="R141:S141"/>
    <mergeCell ref="P138:Q138"/>
    <mergeCell ref="R138:S138"/>
    <mergeCell ref="T138:T139"/>
    <mergeCell ref="R133:S133"/>
    <mergeCell ref="C134:C137"/>
    <mergeCell ref="E134:F134"/>
    <mergeCell ref="G134:H134"/>
    <mergeCell ref="I134:I135"/>
    <mergeCell ref="N134:N137"/>
    <mergeCell ref="P134:Q134"/>
    <mergeCell ref="R134:S134"/>
    <mergeCell ref="J130:J133"/>
    <mergeCell ref="J134:J137"/>
    <mergeCell ref="E132:F132"/>
    <mergeCell ref="G132:H132"/>
    <mergeCell ref="I132:I133"/>
    <mergeCell ref="P132:Q132"/>
    <mergeCell ref="R132:S132"/>
    <mergeCell ref="T132:T133"/>
    <mergeCell ref="E133:F133"/>
    <mergeCell ref="G133:H133"/>
    <mergeCell ref="P133:Q133"/>
    <mergeCell ref="R130:S130"/>
    <mergeCell ref="T130:T131"/>
    <mergeCell ref="E131:F131"/>
    <mergeCell ref="G131:H131"/>
    <mergeCell ref="P131:Q131"/>
    <mergeCell ref="R131:S131"/>
    <mergeCell ref="C130:C133"/>
    <mergeCell ref="E130:F130"/>
    <mergeCell ref="G130:H130"/>
    <mergeCell ref="I130:I131"/>
    <mergeCell ref="N130:N133"/>
    <mergeCell ref="P130:Q130"/>
    <mergeCell ref="T136:T137"/>
    <mergeCell ref="P124:Q124"/>
    <mergeCell ref="R128:S128"/>
    <mergeCell ref="T128:T129"/>
    <mergeCell ref="E129:F129"/>
    <mergeCell ref="G129:H129"/>
    <mergeCell ref="P129:Q129"/>
    <mergeCell ref="R129:S129"/>
    <mergeCell ref="J126:J129"/>
    <mergeCell ref="R126:S126"/>
    <mergeCell ref="T126:T127"/>
    <mergeCell ref="E127:F127"/>
    <mergeCell ref="G127:H127"/>
    <mergeCell ref="P127:Q127"/>
    <mergeCell ref="R127:S127"/>
    <mergeCell ref="C126:C129"/>
    <mergeCell ref="E126:F126"/>
    <mergeCell ref="G126:H126"/>
    <mergeCell ref="I126:I127"/>
    <mergeCell ref="N126:N129"/>
    <mergeCell ref="P126:Q126"/>
    <mergeCell ref="E128:F128"/>
    <mergeCell ref="G128:H128"/>
    <mergeCell ref="I128:I129"/>
    <mergeCell ref="P128:Q128"/>
    <mergeCell ref="C118:C121"/>
    <mergeCell ref="E118:F118"/>
    <mergeCell ref="G118:H118"/>
    <mergeCell ref="I118:I119"/>
    <mergeCell ref="N118:N121"/>
    <mergeCell ref="P118:Q118"/>
    <mergeCell ref="E120:F120"/>
    <mergeCell ref="G120:H120"/>
    <mergeCell ref="I120:I121"/>
    <mergeCell ref="P120:Q120"/>
    <mergeCell ref="R124:S124"/>
    <mergeCell ref="T124:T125"/>
    <mergeCell ref="E125:F125"/>
    <mergeCell ref="G125:H125"/>
    <mergeCell ref="P125:Q125"/>
    <mergeCell ref="R125:S125"/>
    <mergeCell ref="J122:J125"/>
    <mergeCell ref="R122:S122"/>
    <mergeCell ref="T122:T123"/>
    <mergeCell ref="E123:F123"/>
    <mergeCell ref="G123:H123"/>
    <mergeCell ref="P123:Q123"/>
    <mergeCell ref="R123:S123"/>
    <mergeCell ref="C122:C125"/>
    <mergeCell ref="E122:F122"/>
    <mergeCell ref="G122:H122"/>
    <mergeCell ref="I122:I123"/>
    <mergeCell ref="N122:N125"/>
    <mergeCell ref="P122:Q122"/>
    <mergeCell ref="E124:F124"/>
    <mergeCell ref="G124:H124"/>
    <mergeCell ref="I124:I125"/>
    <mergeCell ref="E115:F115"/>
    <mergeCell ref="G115:H115"/>
    <mergeCell ref="P115:Q115"/>
    <mergeCell ref="R115:S115"/>
    <mergeCell ref="J114:J117"/>
    <mergeCell ref="R120:S120"/>
    <mergeCell ref="T120:T121"/>
    <mergeCell ref="E121:F121"/>
    <mergeCell ref="G121:H121"/>
    <mergeCell ref="P121:Q121"/>
    <mergeCell ref="R121:S121"/>
    <mergeCell ref="J118:J121"/>
    <mergeCell ref="R118:S118"/>
    <mergeCell ref="T118:T119"/>
    <mergeCell ref="E119:F119"/>
    <mergeCell ref="G119:H119"/>
    <mergeCell ref="P119:Q119"/>
    <mergeCell ref="R119:S119"/>
    <mergeCell ref="E113:F113"/>
    <mergeCell ref="G113:H113"/>
    <mergeCell ref="P113:Q113"/>
    <mergeCell ref="R113:S113"/>
    <mergeCell ref="C114:C117"/>
    <mergeCell ref="E114:F114"/>
    <mergeCell ref="G114:H114"/>
    <mergeCell ref="I114:I115"/>
    <mergeCell ref="N114:N117"/>
    <mergeCell ref="T110:T111"/>
    <mergeCell ref="E111:F111"/>
    <mergeCell ref="G111:H111"/>
    <mergeCell ref="P111:Q111"/>
    <mergeCell ref="R111:S111"/>
    <mergeCell ref="E112:F112"/>
    <mergeCell ref="G112:H112"/>
    <mergeCell ref="I112:I113"/>
    <mergeCell ref="P112:Q112"/>
    <mergeCell ref="R112:S112"/>
    <mergeCell ref="E116:F116"/>
    <mergeCell ref="G116:H116"/>
    <mergeCell ref="I116:I117"/>
    <mergeCell ref="P116:Q116"/>
    <mergeCell ref="R116:S116"/>
    <mergeCell ref="T116:T117"/>
    <mergeCell ref="E117:F117"/>
    <mergeCell ref="G117:H117"/>
    <mergeCell ref="P117:Q117"/>
    <mergeCell ref="R117:S117"/>
    <mergeCell ref="P114:Q114"/>
    <mergeCell ref="R114:S114"/>
    <mergeCell ref="T114:T115"/>
    <mergeCell ref="R109:S109"/>
    <mergeCell ref="C110:C113"/>
    <mergeCell ref="E110:F110"/>
    <mergeCell ref="G110:H110"/>
    <mergeCell ref="I110:I111"/>
    <mergeCell ref="N110:N113"/>
    <mergeCell ref="P110:Q110"/>
    <mergeCell ref="R110:S110"/>
    <mergeCell ref="J106:J109"/>
    <mergeCell ref="J110:J113"/>
    <mergeCell ref="E108:F108"/>
    <mergeCell ref="G108:H108"/>
    <mergeCell ref="I108:I109"/>
    <mergeCell ref="P108:Q108"/>
    <mergeCell ref="R108:S108"/>
    <mergeCell ref="T108:T109"/>
    <mergeCell ref="E109:F109"/>
    <mergeCell ref="G109:H109"/>
    <mergeCell ref="P109:Q109"/>
    <mergeCell ref="R106:S106"/>
    <mergeCell ref="T106:T107"/>
    <mergeCell ref="E107:F107"/>
    <mergeCell ref="G107:H107"/>
    <mergeCell ref="P107:Q107"/>
    <mergeCell ref="R107:S107"/>
    <mergeCell ref="C106:C109"/>
    <mergeCell ref="E106:F106"/>
    <mergeCell ref="G106:H106"/>
    <mergeCell ref="I106:I107"/>
    <mergeCell ref="N106:N109"/>
    <mergeCell ref="P106:Q106"/>
    <mergeCell ref="T112:T113"/>
    <mergeCell ref="P100:Q100"/>
    <mergeCell ref="R104:S104"/>
    <mergeCell ref="T104:T105"/>
    <mergeCell ref="E105:F105"/>
    <mergeCell ref="G105:H105"/>
    <mergeCell ref="P105:Q105"/>
    <mergeCell ref="R105:S105"/>
    <mergeCell ref="J102:J105"/>
    <mergeCell ref="R102:S102"/>
    <mergeCell ref="T102:T103"/>
    <mergeCell ref="E103:F103"/>
    <mergeCell ref="G103:H103"/>
    <mergeCell ref="P103:Q103"/>
    <mergeCell ref="R103:S103"/>
    <mergeCell ref="C102:C105"/>
    <mergeCell ref="E102:F102"/>
    <mergeCell ref="G102:H102"/>
    <mergeCell ref="I102:I103"/>
    <mergeCell ref="N102:N105"/>
    <mergeCell ref="P102:Q102"/>
    <mergeCell ref="E104:F104"/>
    <mergeCell ref="G104:H104"/>
    <mergeCell ref="I104:I105"/>
    <mergeCell ref="P104:Q104"/>
    <mergeCell ref="C94:C97"/>
    <mergeCell ref="E94:F94"/>
    <mergeCell ref="G94:H94"/>
    <mergeCell ref="I94:I95"/>
    <mergeCell ref="N94:N97"/>
    <mergeCell ref="P94:Q94"/>
    <mergeCell ref="E96:F96"/>
    <mergeCell ref="G96:H96"/>
    <mergeCell ref="I96:I97"/>
    <mergeCell ref="P96:Q96"/>
    <mergeCell ref="R100:S100"/>
    <mergeCell ref="T100:T101"/>
    <mergeCell ref="E101:F101"/>
    <mergeCell ref="G101:H101"/>
    <mergeCell ref="P101:Q101"/>
    <mergeCell ref="R101:S101"/>
    <mergeCell ref="J98:J101"/>
    <mergeCell ref="R98:S98"/>
    <mergeCell ref="T98:T99"/>
    <mergeCell ref="E99:F99"/>
    <mergeCell ref="G99:H99"/>
    <mergeCell ref="P99:Q99"/>
    <mergeCell ref="R99:S99"/>
    <mergeCell ref="C98:C101"/>
    <mergeCell ref="E98:F98"/>
    <mergeCell ref="G98:H98"/>
    <mergeCell ref="I98:I99"/>
    <mergeCell ref="N98:N101"/>
    <mergeCell ref="P98:Q98"/>
    <mergeCell ref="E100:F100"/>
    <mergeCell ref="G100:H100"/>
    <mergeCell ref="I100:I101"/>
    <mergeCell ref="E91:F91"/>
    <mergeCell ref="G91:H91"/>
    <mergeCell ref="P91:Q91"/>
    <mergeCell ref="R91:S91"/>
    <mergeCell ref="J90:J93"/>
    <mergeCell ref="R96:S96"/>
    <mergeCell ref="T96:T97"/>
    <mergeCell ref="E97:F97"/>
    <mergeCell ref="G97:H97"/>
    <mergeCell ref="P97:Q97"/>
    <mergeCell ref="R97:S97"/>
    <mergeCell ref="J94:J97"/>
    <mergeCell ref="R94:S94"/>
    <mergeCell ref="T94:T95"/>
    <mergeCell ref="E95:F95"/>
    <mergeCell ref="G95:H95"/>
    <mergeCell ref="P95:Q95"/>
    <mergeCell ref="R95:S95"/>
    <mergeCell ref="E89:F89"/>
    <mergeCell ref="G89:H89"/>
    <mergeCell ref="P89:Q89"/>
    <mergeCell ref="R89:S89"/>
    <mergeCell ref="C90:C93"/>
    <mergeCell ref="E90:F90"/>
    <mergeCell ref="G90:H90"/>
    <mergeCell ref="I90:I91"/>
    <mergeCell ref="N90:N93"/>
    <mergeCell ref="T86:T87"/>
    <mergeCell ref="E87:F87"/>
    <mergeCell ref="G87:H87"/>
    <mergeCell ref="P87:Q87"/>
    <mergeCell ref="R87:S87"/>
    <mergeCell ref="E88:F88"/>
    <mergeCell ref="G88:H88"/>
    <mergeCell ref="I88:I89"/>
    <mergeCell ref="P88:Q88"/>
    <mergeCell ref="R88:S88"/>
    <mergeCell ref="E92:F92"/>
    <mergeCell ref="G92:H92"/>
    <mergeCell ref="I92:I93"/>
    <mergeCell ref="P92:Q92"/>
    <mergeCell ref="R92:S92"/>
    <mergeCell ref="T92:T93"/>
    <mergeCell ref="E93:F93"/>
    <mergeCell ref="G93:H93"/>
    <mergeCell ref="P93:Q93"/>
    <mergeCell ref="R93:S93"/>
    <mergeCell ref="P90:Q90"/>
    <mergeCell ref="R90:S90"/>
    <mergeCell ref="T90:T91"/>
    <mergeCell ref="R85:S85"/>
    <mergeCell ref="C86:C89"/>
    <mergeCell ref="E86:F86"/>
    <mergeCell ref="G86:H86"/>
    <mergeCell ref="I86:I87"/>
    <mergeCell ref="N86:N89"/>
    <mergeCell ref="P86:Q86"/>
    <mergeCell ref="R86:S86"/>
    <mergeCell ref="J82:J85"/>
    <mergeCell ref="J86:J89"/>
    <mergeCell ref="E84:F84"/>
    <mergeCell ref="G84:H84"/>
    <mergeCell ref="I84:I85"/>
    <mergeCell ref="P84:Q84"/>
    <mergeCell ref="R84:S84"/>
    <mergeCell ref="T84:T85"/>
    <mergeCell ref="E85:F85"/>
    <mergeCell ref="G85:H85"/>
    <mergeCell ref="P85:Q85"/>
    <mergeCell ref="R82:S82"/>
    <mergeCell ref="T82:T83"/>
    <mergeCell ref="E83:F83"/>
    <mergeCell ref="G83:H83"/>
    <mergeCell ref="P83:Q83"/>
    <mergeCell ref="R83:S83"/>
    <mergeCell ref="C82:C85"/>
    <mergeCell ref="E82:F82"/>
    <mergeCell ref="G82:H82"/>
    <mergeCell ref="I82:I83"/>
    <mergeCell ref="N82:N85"/>
    <mergeCell ref="P82:Q82"/>
    <mergeCell ref="T88:T89"/>
    <mergeCell ref="P76:Q76"/>
    <mergeCell ref="R80:S80"/>
    <mergeCell ref="T80:T81"/>
    <mergeCell ref="E81:F81"/>
    <mergeCell ref="G81:H81"/>
    <mergeCell ref="P81:Q81"/>
    <mergeCell ref="R81:S81"/>
    <mergeCell ref="J78:J81"/>
    <mergeCell ref="R78:S78"/>
    <mergeCell ref="T78:T79"/>
    <mergeCell ref="E79:F79"/>
    <mergeCell ref="G79:H79"/>
    <mergeCell ref="P79:Q79"/>
    <mergeCell ref="R79:S79"/>
    <mergeCell ref="C78:C81"/>
    <mergeCell ref="E78:F78"/>
    <mergeCell ref="G78:H78"/>
    <mergeCell ref="I78:I79"/>
    <mergeCell ref="N78:N81"/>
    <mergeCell ref="P78:Q78"/>
    <mergeCell ref="E80:F80"/>
    <mergeCell ref="G80:H80"/>
    <mergeCell ref="I80:I81"/>
    <mergeCell ref="P80:Q80"/>
    <mergeCell ref="C70:C73"/>
    <mergeCell ref="E70:F70"/>
    <mergeCell ref="G70:H70"/>
    <mergeCell ref="I70:I71"/>
    <mergeCell ref="N70:N73"/>
    <mergeCell ref="P70:Q70"/>
    <mergeCell ref="E72:F72"/>
    <mergeCell ref="G72:H72"/>
    <mergeCell ref="I72:I73"/>
    <mergeCell ref="P72:Q72"/>
    <mergeCell ref="R76:S76"/>
    <mergeCell ref="T76:T77"/>
    <mergeCell ref="E77:F77"/>
    <mergeCell ref="G77:H77"/>
    <mergeCell ref="P77:Q77"/>
    <mergeCell ref="R77:S77"/>
    <mergeCell ref="J74:J77"/>
    <mergeCell ref="R74:S74"/>
    <mergeCell ref="T74:T75"/>
    <mergeCell ref="E75:F75"/>
    <mergeCell ref="G75:H75"/>
    <mergeCell ref="P75:Q75"/>
    <mergeCell ref="R75:S75"/>
    <mergeCell ref="C74:C77"/>
    <mergeCell ref="E74:F74"/>
    <mergeCell ref="G74:H74"/>
    <mergeCell ref="I74:I75"/>
    <mergeCell ref="N74:N77"/>
    <mergeCell ref="P74:Q74"/>
    <mergeCell ref="E76:F76"/>
    <mergeCell ref="G76:H76"/>
    <mergeCell ref="I76:I77"/>
    <mergeCell ref="E67:F67"/>
    <mergeCell ref="G67:H67"/>
    <mergeCell ref="P67:Q67"/>
    <mergeCell ref="R67:S67"/>
    <mergeCell ref="J66:J69"/>
    <mergeCell ref="R72:S72"/>
    <mergeCell ref="T72:T73"/>
    <mergeCell ref="E73:F73"/>
    <mergeCell ref="G73:H73"/>
    <mergeCell ref="P73:Q73"/>
    <mergeCell ref="R73:S73"/>
    <mergeCell ref="J70:J73"/>
    <mergeCell ref="R70:S70"/>
    <mergeCell ref="T70:T71"/>
    <mergeCell ref="E71:F71"/>
    <mergeCell ref="G71:H71"/>
    <mergeCell ref="P71:Q71"/>
    <mergeCell ref="R71:S71"/>
    <mergeCell ref="E65:F65"/>
    <mergeCell ref="G65:H65"/>
    <mergeCell ref="P65:Q65"/>
    <mergeCell ref="R65:S65"/>
    <mergeCell ref="C66:C69"/>
    <mergeCell ref="E66:F66"/>
    <mergeCell ref="G66:H66"/>
    <mergeCell ref="I66:I67"/>
    <mergeCell ref="N66:N69"/>
    <mergeCell ref="T62:T63"/>
    <mergeCell ref="E63:F63"/>
    <mergeCell ref="G63:H63"/>
    <mergeCell ref="P63:Q63"/>
    <mergeCell ref="R63:S63"/>
    <mergeCell ref="E64:F64"/>
    <mergeCell ref="G64:H64"/>
    <mergeCell ref="I64:I65"/>
    <mergeCell ref="P64:Q64"/>
    <mergeCell ref="R64:S64"/>
    <mergeCell ref="E68:F68"/>
    <mergeCell ref="G68:H68"/>
    <mergeCell ref="I68:I69"/>
    <mergeCell ref="P68:Q68"/>
    <mergeCell ref="R68:S68"/>
    <mergeCell ref="T68:T69"/>
    <mergeCell ref="E69:F69"/>
    <mergeCell ref="G69:H69"/>
    <mergeCell ref="P69:Q69"/>
    <mergeCell ref="R69:S69"/>
    <mergeCell ref="P66:Q66"/>
    <mergeCell ref="R66:S66"/>
    <mergeCell ref="T66:T67"/>
    <mergeCell ref="R61:S61"/>
    <mergeCell ref="C62:C65"/>
    <mergeCell ref="E62:F62"/>
    <mergeCell ref="G62:H62"/>
    <mergeCell ref="I62:I63"/>
    <mergeCell ref="N62:N65"/>
    <mergeCell ref="P62:Q62"/>
    <mergeCell ref="R62:S62"/>
    <mergeCell ref="J58:J61"/>
    <mergeCell ref="J62:J65"/>
    <mergeCell ref="E60:F60"/>
    <mergeCell ref="G60:H60"/>
    <mergeCell ref="I60:I61"/>
    <mergeCell ref="P60:Q60"/>
    <mergeCell ref="R60:S60"/>
    <mergeCell ref="T60:T61"/>
    <mergeCell ref="E61:F61"/>
    <mergeCell ref="G61:H61"/>
    <mergeCell ref="P61:Q61"/>
    <mergeCell ref="R58:S58"/>
    <mergeCell ref="T58:T59"/>
    <mergeCell ref="E59:F59"/>
    <mergeCell ref="G59:H59"/>
    <mergeCell ref="P59:Q59"/>
    <mergeCell ref="R59:S59"/>
    <mergeCell ref="C58:C61"/>
    <mergeCell ref="E58:F58"/>
    <mergeCell ref="G58:H58"/>
    <mergeCell ref="I58:I59"/>
    <mergeCell ref="N58:N61"/>
    <mergeCell ref="P58:Q58"/>
    <mergeCell ref="T64:T65"/>
    <mergeCell ref="P52:Q52"/>
    <mergeCell ref="R56:S56"/>
    <mergeCell ref="T56:T57"/>
    <mergeCell ref="E57:F57"/>
    <mergeCell ref="G57:H57"/>
    <mergeCell ref="P57:Q57"/>
    <mergeCell ref="R57:S57"/>
    <mergeCell ref="J54:J57"/>
    <mergeCell ref="R54:S54"/>
    <mergeCell ref="T54:T55"/>
    <mergeCell ref="E55:F55"/>
    <mergeCell ref="G55:H55"/>
    <mergeCell ref="P55:Q55"/>
    <mergeCell ref="R55:S55"/>
    <mergeCell ref="C54:C57"/>
    <mergeCell ref="E54:F54"/>
    <mergeCell ref="G54:H54"/>
    <mergeCell ref="I54:I55"/>
    <mergeCell ref="N54:N57"/>
    <mergeCell ref="P54:Q54"/>
    <mergeCell ref="E56:F56"/>
    <mergeCell ref="G56:H56"/>
    <mergeCell ref="I56:I57"/>
    <mergeCell ref="P56:Q56"/>
    <mergeCell ref="C46:C49"/>
    <mergeCell ref="E46:F46"/>
    <mergeCell ref="G46:H46"/>
    <mergeCell ref="I46:I47"/>
    <mergeCell ref="N46:N49"/>
    <mergeCell ref="P46:Q46"/>
    <mergeCell ref="E48:F48"/>
    <mergeCell ref="G48:H48"/>
    <mergeCell ref="I48:I49"/>
    <mergeCell ref="P48:Q48"/>
    <mergeCell ref="R52:S52"/>
    <mergeCell ref="T52:T53"/>
    <mergeCell ref="E53:F53"/>
    <mergeCell ref="G53:H53"/>
    <mergeCell ref="P53:Q53"/>
    <mergeCell ref="R53:S53"/>
    <mergeCell ref="J50:J53"/>
    <mergeCell ref="R50:S50"/>
    <mergeCell ref="T50:T51"/>
    <mergeCell ref="E51:F51"/>
    <mergeCell ref="G51:H51"/>
    <mergeCell ref="P51:Q51"/>
    <mergeCell ref="R51:S51"/>
    <mergeCell ref="C50:C53"/>
    <mergeCell ref="E50:F50"/>
    <mergeCell ref="G50:H50"/>
    <mergeCell ref="I50:I51"/>
    <mergeCell ref="N50:N53"/>
    <mergeCell ref="P50:Q50"/>
    <mergeCell ref="E52:F52"/>
    <mergeCell ref="G52:H52"/>
    <mergeCell ref="I52:I53"/>
    <mergeCell ref="E43:F43"/>
    <mergeCell ref="G43:H43"/>
    <mergeCell ref="P43:Q43"/>
    <mergeCell ref="R43:S43"/>
    <mergeCell ref="J42:J45"/>
    <mergeCell ref="R48:S48"/>
    <mergeCell ref="T48:T49"/>
    <mergeCell ref="E49:F49"/>
    <mergeCell ref="G49:H49"/>
    <mergeCell ref="P49:Q49"/>
    <mergeCell ref="R49:S49"/>
    <mergeCell ref="J46:J49"/>
    <mergeCell ref="R46:S46"/>
    <mergeCell ref="T46:T47"/>
    <mergeCell ref="E47:F47"/>
    <mergeCell ref="G47:H47"/>
    <mergeCell ref="P47:Q47"/>
    <mergeCell ref="R47:S47"/>
    <mergeCell ref="E41:F41"/>
    <mergeCell ref="G41:H41"/>
    <mergeCell ref="P41:Q41"/>
    <mergeCell ref="R41:S41"/>
    <mergeCell ref="C42:C45"/>
    <mergeCell ref="E42:F42"/>
    <mergeCell ref="G42:H42"/>
    <mergeCell ref="I42:I43"/>
    <mergeCell ref="N42:N45"/>
    <mergeCell ref="T38:T39"/>
    <mergeCell ref="E39:F39"/>
    <mergeCell ref="G39:H39"/>
    <mergeCell ref="P39:Q39"/>
    <mergeCell ref="R39:S39"/>
    <mergeCell ref="E40:F40"/>
    <mergeCell ref="G40:H40"/>
    <mergeCell ref="I40:I41"/>
    <mergeCell ref="P40:Q40"/>
    <mergeCell ref="R40:S40"/>
    <mergeCell ref="E44:F44"/>
    <mergeCell ref="G44:H44"/>
    <mergeCell ref="I44:I45"/>
    <mergeCell ref="P44:Q44"/>
    <mergeCell ref="R44:S44"/>
    <mergeCell ref="T44:T45"/>
    <mergeCell ref="E45:F45"/>
    <mergeCell ref="G45:H45"/>
    <mergeCell ref="P45:Q45"/>
    <mergeCell ref="R45:S45"/>
    <mergeCell ref="P42:Q42"/>
    <mergeCell ref="R42:S42"/>
    <mergeCell ref="T42:T43"/>
    <mergeCell ref="R37:S37"/>
    <mergeCell ref="C38:C41"/>
    <mergeCell ref="E38:F38"/>
    <mergeCell ref="G38:H38"/>
    <mergeCell ref="I38:I39"/>
    <mergeCell ref="N38:N41"/>
    <mergeCell ref="P38:Q38"/>
    <mergeCell ref="R38:S38"/>
    <mergeCell ref="J34:J37"/>
    <mergeCell ref="J38:J41"/>
    <mergeCell ref="E36:F36"/>
    <mergeCell ref="G36:H36"/>
    <mergeCell ref="I36:I37"/>
    <mergeCell ref="P36:Q36"/>
    <mergeCell ref="R36:S36"/>
    <mergeCell ref="T36:T37"/>
    <mergeCell ref="E37:F37"/>
    <mergeCell ref="G37:H37"/>
    <mergeCell ref="P37:Q37"/>
    <mergeCell ref="R34:S34"/>
    <mergeCell ref="T34:T35"/>
    <mergeCell ref="E35:F35"/>
    <mergeCell ref="G35:H35"/>
    <mergeCell ref="P35:Q35"/>
    <mergeCell ref="R35:S35"/>
    <mergeCell ref="C34:C37"/>
    <mergeCell ref="E34:F34"/>
    <mergeCell ref="G34:H34"/>
    <mergeCell ref="I34:I35"/>
    <mergeCell ref="N34:N37"/>
    <mergeCell ref="P34:Q34"/>
    <mergeCell ref="T40:T41"/>
    <mergeCell ref="R32:S32"/>
    <mergeCell ref="T32:T33"/>
    <mergeCell ref="E33:F33"/>
    <mergeCell ref="G33:H33"/>
    <mergeCell ref="P33:Q33"/>
    <mergeCell ref="R33:S33"/>
    <mergeCell ref="J30:J33"/>
    <mergeCell ref="R30:S30"/>
    <mergeCell ref="T30:T31"/>
    <mergeCell ref="E31:F31"/>
    <mergeCell ref="G31:H31"/>
    <mergeCell ref="P31:Q31"/>
    <mergeCell ref="R31:S31"/>
    <mergeCell ref="C30:C33"/>
    <mergeCell ref="E30:F30"/>
    <mergeCell ref="G30:H30"/>
    <mergeCell ref="I30:I31"/>
    <mergeCell ref="N30:N33"/>
    <mergeCell ref="P30:Q30"/>
    <mergeCell ref="E32:F32"/>
    <mergeCell ref="G32:H32"/>
    <mergeCell ref="I32:I33"/>
    <mergeCell ref="P32:Q32"/>
    <mergeCell ref="R28:S28"/>
    <mergeCell ref="T28:T29"/>
    <mergeCell ref="E29:F29"/>
    <mergeCell ref="G29:H29"/>
    <mergeCell ref="P29:Q29"/>
    <mergeCell ref="R29:S29"/>
    <mergeCell ref="J26:J29"/>
    <mergeCell ref="R26:S26"/>
    <mergeCell ref="T26:T27"/>
    <mergeCell ref="E27:F27"/>
    <mergeCell ref="G27:H27"/>
    <mergeCell ref="P27:Q27"/>
    <mergeCell ref="R27:S27"/>
    <mergeCell ref="C26:C29"/>
    <mergeCell ref="E26:F26"/>
    <mergeCell ref="G26:H26"/>
    <mergeCell ref="I26:I27"/>
    <mergeCell ref="N26:N29"/>
    <mergeCell ref="P26:Q26"/>
    <mergeCell ref="E28:F28"/>
    <mergeCell ref="G28:H28"/>
    <mergeCell ref="I28:I29"/>
    <mergeCell ref="P28:Q28"/>
    <mergeCell ref="R24:S24"/>
    <mergeCell ref="T24:T25"/>
    <mergeCell ref="E25:F25"/>
    <mergeCell ref="G25:H25"/>
    <mergeCell ref="P25:Q25"/>
    <mergeCell ref="R25:S25"/>
    <mergeCell ref="R22:S22"/>
    <mergeCell ref="T22:T23"/>
    <mergeCell ref="E23:F23"/>
    <mergeCell ref="G23:H23"/>
    <mergeCell ref="P23:Q23"/>
    <mergeCell ref="R23:S23"/>
    <mergeCell ref="C22:C25"/>
    <mergeCell ref="E22:F22"/>
    <mergeCell ref="G22:H22"/>
    <mergeCell ref="I22:I23"/>
    <mergeCell ref="N22:N25"/>
    <mergeCell ref="P22:Q22"/>
    <mergeCell ref="E24:F24"/>
    <mergeCell ref="G24:H24"/>
    <mergeCell ref="I24:I25"/>
    <mergeCell ref="P24:Q24"/>
    <mergeCell ref="C18:C21"/>
    <mergeCell ref="E18:F18"/>
    <mergeCell ref="G18:H18"/>
    <mergeCell ref="I18:I19"/>
    <mergeCell ref="N18:N21"/>
    <mergeCell ref="T14:T15"/>
    <mergeCell ref="E15:F15"/>
    <mergeCell ref="G15:H15"/>
    <mergeCell ref="P15:Q15"/>
    <mergeCell ref="R15:S15"/>
    <mergeCell ref="E16:F16"/>
    <mergeCell ref="G16:H16"/>
    <mergeCell ref="I16:I17"/>
    <mergeCell ref="P16:Q16"/>
    <mergeCell ref="R16:S16"/>
    <mergeCell ref="E20:F20"/>
    <mergeCell ref="G20:H20"/>
    <mergeCell ref="I20:I21"/>
    <mergeCell ref="P20:Q20"/>
    <mergeCell ref="R20:S20"/>
    <mergeCell ref="T20:T21"/>
    <mergeCell ref="E21:F21"/>
    <mergeCell ref="G21:H21"/>
    <mergeCell ref="P21:Q21"/>
    <mergeCell ref="R21:S21"/>
    <mergeCell ref="P18:Q18"/>
    <mergeCell ref="R18:S18"/>
    <mergeCell ref="T18:T19"/>
    <mergeCell ref="E19:F19"/>
    <mergeCell ref="G19:H19"/>
    <mergeCell ref="P19:Q19"/>
    <mergeCell ref="R19:S19"/>
    <mergeCell ref="C14:C17"/>
    <mergeCell ref="E14:F14"/>
    <mergeCell ref="G14:H14"/>
    <mergeCell ref="I14:I15"/>
    <mergeCell ref="N14:N17"/>
    <mergeCell ref="P14:Q14"/>
    <mergeCell ref="R14:S14"/>
    <mergeCell ref="E12:F12"/>
    <mergeCell ref="G12:H12"/>
    <mergeCell ref="I12:I13"/>
    <mergeCell ref="P12:Q12"/>
    <mergeCell ref="R12:S12"/>
    <mergeCell ref="T12:T13"/>
    <mergeCell ref="E13:F13"/>
    <mergeCell ref="G13:H13"/>
    <mergeCell ref="P13:Q13"/>
    <mergeCell ref="T16:T17"/>
    <mergeCell ref="E17:F17"/>
    <mergeCell ref="G17:H17"/>
    <mergeCell ref="P17:Q17"/>
    <mergeCell ref="R17:S17"/>
    <mergeCell ref="D1:T1"/>
    <mergeCell ref="D2:E2"/>
    <mergeCell ref="F2:I2"/>
    <mergeCell ref="O2:P2"/>
    <mergeCell ref="Q2:S2"/>
    <mergeCell ref="D4:E4"/>
    <mergeCell ref="F4:H4"/>
    <mergeCell ref="S4:T4"/>
    <mergeCell ref="R10:S10"/>
    <mergeCell ref="T10:T11"/>
    <mergeCell ref="E11:F11"/>
    <mergeCell ref="G11:H11"/>
    <mergeCell ref="P11:Q11"/>
    <mergeCell ref="R11:S11"/>
    <mergeCell ref="C10:C13"/>
    <mergeCell ref="E10:F10"/>
    <mergeCell ref="G10:H10"/>
    <mergeCell ref="I10:I11"/>
    <mergeCell ref="N10:N13"/>
    <mergeCell ref="P10:Q10"/>
    <mergeCell ref="F6:G6"/>
    <mergeCell ref="C9:D9"/>
    <mergeCell ref="E9:F9"/>
    <mergeCell ref="G9:H9"/>
    <mergeCell ref="N9:O9"/>
    <mergeCell ref="P9:Q9"/>
    <mergeCell ref="R9:S9"/>
    <mergeCell ref="R13:S13"/>
  </mergeCells>
  <phoneticPr fontId="1"/>
  <dataValidations count="2">
    <dataValidation type="list" allowBlank="1" showInputMessage="1" showErrorMessage="1" sqref="V10:V229" xr:uid="{62914B88-4E85-486F-AD28-554A7AC0BEB8}">
      <formula1>#REF!</formula1>
    </dataValidation>
    <dataValidation type="list" allowBlank="1" showInputMessage="1" showErrorMessage="1" sqref="J10:K229 U10:U229" xr:uid="{756F4236-2321-4328-89E3-B3332E595336}">
      <formula1>"オープン参加（同一チームでのペア編成）,他チーム間でのペア編成"</formula1>
    </dataValidation>
  </dataValidations>
  <pageMargins left="0.39370078740157483" right="0.39370078740157483" top="0.39370078740157483" bottom="0.19685039370078741" header="0.39370078740157483" footer="0.27559055118110237"/>
  <pageSetup paperSize="13" scale="47" orientation="portrait" r:id="rId1"/>
  <headerFooter alignWithMargins="0"/>
  <rowBreaks count="2" manualBreakCount="2">
    <brk id="151" max="27" man="1"/>
    <brk id="221" max="2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36"/>
  <sheetViews>
    <sheetView workbookViewId="0">
      <selection activeCell="O4" sqref="O4"/>
    </sheetView>
  </sheetViews>
  <sheetFormatPr defaultColWidth="8.77734375" defaultRowHeight="13.2" x14ac:dyDescent="0.2"/>
  <cols>
    <col min="1" max="1" width="6.88671875" style="139" customWidth="1"/>
    <col min="2" max="2" width="6.77734375" style="134" customWidth="1"/>
    <col min="3" max="3" width="8.77734375" style="134"/>
    <col min="4" max="11" width="8.6640625" style="134" customWidth="1"/>
    <col min="12" max="12" width="8.77734375" style="134"/>
    <col min="13" max="13" width="10.77734375" style="148" customWidth="1"/>
    <col min="14" max="14" width="8.77734375" style="134"/>
    <col min="15" max="15" width="8.21875" style="134" customWidth="1"/>
    <col min="16" max="16" width="3.88671875" style="134" customWidth="1"/>
    <col min="17" max="19" width="20" style="151" bestFit="1" customWidth="1"/>
    <col min="20" max="20" width="8.88671875" style="134" bestFit="1" customWidth="1"/>
    <col min="21" max="21" width="5.21875" style="134" bestFit="1" customWidth="1"/>
    <col min="22" max="22" width="39.33203125" style="135" bestFit="1" customWidth="1"/>
    <col min="23" max="16384" width="8.77734375" style="134"/>
  </cols>
  <sheetData>
    <row r="1" spans="1:22" x14ac:dyDescent="0.2">
      <c r="A1" s="246" t="s">
        <v>27</v>
      </c>
      <c r="B1" s="246" t="s">
        <v>27</v>
      </c>
      <c r="C1" s="246" t="s">
        <v>36</v>
      </c>
      <c r="D1" s="251" t="s">
        <v>321</v>
      </c>
      <c r="E1" s="251"/>
      <c r="F1" s="251"/>
      <c r="G1" s="251"/>
      <c r="H1" s="248" t="s">
        <v>322</v>
      </c>
      <c r="I1" s="248"/>
      <c r="J1" s="248"/>
      <c r="K1" s="248"/>
      <c r="L1" s="252" t="s">
        <v>47</v>
      </c>
      <c r="M1" s="249" t="s">
        <v>5</v>
      </c>
      <c r="O1" s="250" t="s">
        <v>323</v>
      </c>
    </row>
    <row r="2" spans="1:22" x14ac:dyDescent="0.2">
      <c r="A2" s="246"/>
      <c r="B2" s="246"/>
      <c r="C2" s="246"/>
      <c r="D2" s="132" t="s">
        <v>31</v>
      </c>
      <c r="E2" s="132" t="s">
        <v>37</v>
      </c>
      <c r="F2" s="132" t="s">
        <v>38</v>
      </c>
      <c r="G2" s="132" t="s">
        <v>18</v>
      </c>
      <c r="H2" s="132" t="s">
        <v>31</v>
      </c>
      <c r="I2" s="132" t="s">
        <v>37</v>
      </c>
      <c r="J2" s="132" t="s">
        <v>38</v>
      </c>
      <c r="K2" s="132" t="s">
        <v>18</v>
      </c>
      <c r="L2" s="253"/>
      <c r="M2" s="249"/>
      <c r="O2" s="250"/>
    </row>
    <row r="3" spans="1:22" x14ac:dyDescent="0.2">
      <c r="A3" s="132">
        <f>データ!$B$2</f>
        <v>0</v>
      </c>
      <c r="B3" s="132" t="e">
        <f>データ!$B$4</f>
        <v>#N/A</v>
      </c>
      <c r="C3" s="132">
        <f>データ!$B$6</f>
        <v>0</v>
      </c>
      <c r="D3" s="132">
        <f>データ!B10</f>
        <v>0</v>
      </c>
      <c r="E3" s="132">
        <f>データ!B11</f>
        <v>0</v>
      </c>
      <c r="F3" s="132">
        <f>データ!B12</f>
        <v>0</v>
      </c>
      <c r="G3" s="132">
        <f>SUM(D3:F3)</f>
        <v>0</v>
      </c>
      <c r="H3" s="132">
        <f>データ!C10</f>
        <v>0</v>
      </c>
      <c r="I3" s="132">
        <f>データ!C11</f>
        <v>0</v>
      </c>
      <c r="J3" s="132">
        <f>データ!C12</f>
        <v>0</v>
      </c>
      <c r="K3" s="132">
        <f>SUM(H3:J3)</f>
        <v>0</v>
      </c>
      <c r="L3" s="132">
        <f>G3+K3</f>
        <v>0</v>
      </c>
      <c r="M3" s="136">
        <f>(G3+K3)*O3</f>
        <v>0</v>
      </c>
      <c r="O3" s="137">
        <v>500</v>
      </c>
    </row>
    <row r="5" spans="1:22" ht="34.049999999999997" customHeight="1" x14ac:dyDescent="0.2">
      <c r="A5" s="247" t="s">
        <v>284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138"/>
      <c r="O5" s="247" t="s">
        <v>285</v>
      </c>
      <c r="P5" s="247"/>
      <c r="Q5" s="247"/>
      <c r="R5" s="247"/>
      <c r="S5" s="247"/>
      <c r="T5" s="247"/>
      <c r="U5" s="247"/>
      <c r="V5" s="247"/>
    </row>
    <row r="6" spans="1:22" s="151" customFormat="1" x14ac:dyDescent="0.2">
      <c r="A6" s="149" t="s">
        <v>282</v>
      </c>
      <c r="B6" s="150" t="s">
        <v>33</v>
      </c>
      <c r="C6" s="150" t="s">
        <v>301</v>
      </c>
      <c r="D6" s="150" t="s">
        <v>302</v>
      </c>
      <c r="E6" s="150" t="s">
        <v>300</v>
      </c>
      <c r="F6" s="150" t="s">
        <v>298</v>
      </c>
      <c r="G6" s="150" t="s">
        <v>299</v>
      </c>
      <c r="H6" s="150" t="s">
        <v>300</v>
      </c>
      <c r="I6" s="150" t="s">
        <v>35</v>
      </c>
      <c r="J6" s="150" t="s">
        <v>27</v>
      </c>
      <c r="K6" s="150" t="s">
        <v>113</v>
      </c>
      <c r="L6" s="150" t="s">
        <v>283</v>
      </c>
      <c r="M6" s="133" t="s">
        <v>308</v>
      </c>
      <c r="O6" s="152" t="s">
        <v>33</v>
      </c>
      <c r="P6" s="152" t="s">
        <v>319</v>
      </c>
      <c r="Q6" s="150" t="s">
        <v>8</v>
      </c>
      <c r="R6" s="150" t="s">
        <v>34</v>
      </c>
      <c r="S6" s="150" t="s">
        <v>27</v>
      </c>
      <c r="T6" s="150" t="s">
        <v>113</v>
      </c>
      <c r="U6" s="150" t="s">
        <v>35</v>
      </c>
      <c r="V6" s="153" t="s">
        <v>308</v>
      </c>
    </row>
    <row r="7" spans="1:22" x14ac:dyDescent="0.2">
      <c r="A7" s="139" t="str">
        <f>IFERROR(RANK(L7,$L$7:$L$336,1),"")</f>
        <v/>
      </c>
      <c r="B7" s="140">
        <v>1</v>
      </c>
      <c r="C7" s="140" t="str">
        <f>IF(VLOOKUP(B7,Ａクラス!$A$10:$I$229,5,FALSE)="","",VLOOKUP(B7,Ａクラス!$A$10:$I$229,5,FALSE))</f>
        <v/>
      </c>
      <c r="D7" s="140" t="str">
        <f>IF(VLOOKUP(B7+0.5,Ａクラス!$A$10:$I$229,5,FALSE)="","",VLOOKUP(B7+0.5,Ａクラス!$A$10:$I$229,5,FALSE))</f>
        <v/>
      </c>
      <c r="E7" s="140" t="str">
        <f>CONCATENATE(C7,"・",D7)</f>
        <v>・</v>
      </c>
      <c r="F7" s="140" t="str">
        <f>IF(VLOOKUP(B7+0.25,Ａクラス!$A$10:$I$229,5,FALSE)="","",VLOOKUP(B7+0.25,Ａクラス!$A$10:$I$229,5,FALSE))</f>
        <v/>
      </c>
      <c r="G7" s="140" t="str">
        <f>IF(VLOOKUP(B7+0.75,Ａクラス!$A$10:$I$229,5,FALSE)="","",VLOOKUP(B7+0.75,Ａクラス!$A$10:$I$229,5,FALSE))</f>
        <v/>
      </c>
      <c r="H7" s="140" t="str">
        <f t="shared" ref="H7" si="0">CONCATENATE(F7,"・",G7)</f>
        <v>・</v>
      </c>
      <c r="I7" s="140" t="str">
        <f>IF(VLOOKUP(B7,Ａクラス!$A$10:$I$229,2,FALSE)="","",VLOOKUP(B7,Ａクラス!$A$10:$I$229,2,FALSE))</f>
        <v>BA</v>
      </c>
      <c r="J7" s="140" t="e">
        <f>データ!$B$4</f>
        <v>#N/A</v>
      </c>
      <c r="K7" s="140" t="e">
        <f>データ!$B$5</f>
        <v>#N/A</v>
      </c>
      <c r="L7" s="132" t="str">
        <f t="shared" ref="L7:L70" si="1">IF(F7="","",ROW())</f>
        <v/>
      </c>
      <c r="M7" s="141" t="str">
        <f>IF(VLOOKUP(B7,Ａクラス!$A$10:$J$229,10,FALSE)="","",VLOOKUP(B7,Ａクラス!$A$10:$J$229,10,FALSE))</f>
        <v/>
      </c>
      <c r="O7" s="132">
        <v>1</v>
      </c>
      <c r="P7" s="132" t="str">
        <f t="shared" ref="P7:P70" si="2">IFERROR(VLOOKUP(O7,$A$7:$K$336,2,FALSE),"")</f>
        <v/>
      </c>
      <c r="Q7" s="150" t="str">
        <f t="shared" ref="Q7:Q70" si="3">IFERROR(VLOOKUP(O7,$A$7:$K$336,5,FALSE),"")</f>
        <v/>
      </c>
      <c r="R7" s="150" t="str">
        <f t="shared" ref="R7:R70" si="4">IFERROR(VLOOKUP(O7,$A$7:$K$336,8,FALSE),"")</f>
        <v/>
      </c>
      <c r="S7" s="150" t="str">
        <f t="shared" ref="S7:S70" si="5">IFERROR(VLOOKUP(O7,$A$7:$K$336,10,FALSE),"")</f>
        <v/>
      </c>
      <c r="T7" s="132" t="str">
        <f t="shared" ref="T7:T70" si="6">IFERROR(VLOOKUP(O7,$A$7:$K$336,11,FALSE),"")</f>
        <v/>
      </c>
      <c r="U7" s="132" t="str">
        <f t="shared" ref="U7:U70" si="7">IFERROR(VLOOKUP(O7,$A$7:$K$336,9,FALSE),"")</f>
        <v/>
      </c>
      <c r="V7" s="142" t="str">
        <f>IFERROR(VLOOKUP(O7,$A$7:$M$336,13,FALSE),"")</f>
        <v/>
      </c>
    </row>
    <row r="8" spans="1:22" x14ac:dyDescent="0.2">
      <c r="A8" s="139" t="str">
        <f t="shared" ref="A8:A71" si="8">IFERROR(RANK(L8,$L$7:$L$336,1),"")</f>
        <v/>
      </c>
      <c r="B8" s="140">
        <v>2</v>
      </c>
      <c r="C8" s="140" t="str">
        <f>IF(VLOOKUP(B8,Ａクラス!$A$10:$I$229,5,FALSE)="","",VLOOKUP(B8,Ａクラス!$A$10:$I$229,5,FALSE))</f>
        <v/>
      </c>
      <c r="D8" s="140" t="str">
        <f>IF(VLOOKUP(B8+0.5,Ａクラス!$A$10:$I$229,5,FALSE)="","",VLOOKUP(B8+0.5,Ａクラス!$A$10:$I$229,5,FALSE))</f>
        <v/>
      </c>
      <c r="E8" s="140" t="str">
        <f t="shared" ref="E8:E61" si="9">CONCATENATE(C8,"・",D8)</f>
        <v>・</v>
      </c>
      <c r="F8" s="140" t="str">
        <f>IF(VLOOKUP(B8+0.25,Ａクラス!$A$10:$I$229,5,FALSE)="","",VLOOKUP(B8+0.25,Ａクラス!$A$10:$I$229,5,FALSE))</f>
        <v/>
      </c>
      <c r="G8" s="140" t="str">
        <f>IF(VLOOKUP(B8+0.75,Ａクラス!$A$10:$I$229,5,FALSE)="","",VLOOKUP(B8+0.75,Ａクラス!$A$10:$I$229,5,FALSE))</f>
        <v/>
      </c>
      <c r="H8" s="140" t="str">
        <f t="shared" ref="H8:H62" si="10">CONCATENATE(F8,"・",G8)</f>
        <v>・</v>
      </c>
      <c r="I8" s="140" t="str">
        <f>VLOOKUP(B8,Ａクラス!$A$10:$J$229,2,FALSE)</f>
        <v>BA</v>
      </c>
      <c r="J8" s="140" t="e">
        <f>データ!$B$4</f>
        <v>#N/A</v>
      </c>
      <c r="K8" s="140" t="e">
        <f>データ!$B$5</f>
        <v>#N/A</v>
      </c>
      <c r="L8" s="132" t="str">
        <f t="shared" si="1"/>
        <v/>
      </c>
      <c r="M8" s="141" t="str">
        <f>IF(VLOOKUP(B8,Ａクラス!$A$10:$J$229,10,FALSE)="","",VLOOKUP(B8,Ａクラス!$A$10:$J$229,10,FALSE))</f>
        <v/>
      </c>
      <c r="O8" s="132">
        <v>2</v>
      </c>
      <c r="P8" s="132" t="str">
        <f t="shared" si="2"/>
        <v/>
      </c>
      <c r="Q8" s="150" t="str">
        <f t="shared" si="3"/>
        <v/>
      </c>
      <c r="R8" s="150" t="str">
        <f t="shared" si="4"/>
        <v/>
      </c>
      <c r="S8" s="150" t="str">
        <f t="shared" si="5"/>
        <v/>
      </c>
      <c r="T8" s="132" t="str">
        <f t="shared" si="6"/>
        <v/>
      </c>
      <c r="U8" s="132" t="str">
        <f t="shared" si="7"/>
        <v/>
      </c>
      <c r="V8" s="142" t="str">
        <f t="shared" ref="V8:V71" si="11">IFERROR(VLOOKUP(O8,$A$7:$M$336,13,FALSE),"")</f>
        <v/>
      </c>
    </row>
    <row r="9" spans="1:22" x14ac:dyDescent="0.2">
      <c r="A9" s="139" t="str">
        <f t="shared" si="8"/>
        <v/>
      </c>
      <c r="B9" s="140">
        <v>3</v>
      </c>
      <c r="C9" s="140" t="str">
        <f>IF(VLOOKUP(B9,Ａクラス!$A$10:$I$229,5,FALSE)="","",VLOOKUP(B9,Ａクラス!$A$10:$I$229,5,FALSE))</f>
        <v/>
      </c>
      <c r="D9" s="140" t="str">
        <f>IF(VLOOKUP(B9+0.5,Ａクラス!$A$10:$I$229,5,FALSE)="","",VLOOKUP(B9+0.5,Ａクラス!$A$10:$I$229,5,FALSE))</f>
        <v/>
      </c>
      <c r="E9" s="140" t="str">
        <f t="shared" si="9"/>
        <v>・</v>
      </c>
      <c r="F9" s="140" t="str">
        <f>IF(VLOOKUP(B9+0.25,Ａクラス!$A$10:$I$229,5,FALSE)="","",VLOOKUP(B9+0.25,Ａクラス!$A$10:$I$229,5,FALSE))</f>
        <v/>
      </c>
      <c r="G9" s="140" t="str">
        <f>IF(VLOOKUP(B9+0.75,Ａクラス!$A$10:$I$229,5,FALSE)="","",VLOOKUP(B9+0.75,Ａクラス!$A$10:$I$229,5,FALSE))</f>
        <v/>
      </c>
      <c r="H9" s="140" t="str">
        <f t="shared" si="10"/>
        <v>・</v>
      </c>
      <c r="I9" s="140" t="str">
        <f>VLOOKUP(B9,Ａクラス!$A$10:$J$229,2,FALSE)</f>
        <v>BA</v>
      </c>
      <c r="J9" s="140" t="e">
        <f>データ!$B$4</f>
        <v>#N/A</v>
      </c>
      <c r="K9" s="140" t="e">
        <f>データ!$B$5</f>
        <v>#N/A</v>
      </c>
      <c r="L9" s="132" t="str">
        <f t="shared" si="1"/>
        <v/>
      </c>
      <c r="M9" s="141" t="str">
        <f>IF(VLOOKUP(B9,Ａクラス!$A$10:$J$229,10,FALSE)="","",VLOOKUP(B9,Ａクラス!$A$10:$J$229,10,FALSE))</f>
        <v/>
      </c>
      <c r="O9" s="132">
        <v>3</v>
      </c>
      <c r="P9" s="132" t="str">
        <f t="shared" si="2"/>
        <v/>
      </c>
      <c r="Q9" s="150" t="str">
        <f t="shared" si="3"/>
        <v/>
      </c>
      <c r="R9" s="150" t="str">
        <f t="shared" si="4"/>
        <v/>
      </c>
      <c r="S9" s="150" t="str">
        <f t="shared" si="5"/>
        <v/>
      </c>
      <c r="T9" s="132" t="str">
        <f t="shared" si="6"/>
        <v/>
      </c>
      <c r="U9" s="132" t="str">
        <f t="shared" si="7"/>
        <v/>
      </c>
      <c r="V9" s="142" t="str">
        <f t="shared" si="11"/>
        <v/>
      </c>
    </row>
    <row r="10" spans="1:22" x14ac:dyDescent="0.2">
      <c r="A10" s="139" t="str">
        <f t="shared" si="8"/>
        <v/>
      </c>
      <c r="B10" s="140">
        <v>4</v>
      </c>
      <c r="C10" s="140" t="str">
        <f>IF(VLOOKUP(B10,Ａクラス!$A$10:$I$229,5,FALSE)="","",VLOOKUP(B10,Ａクラス!$A$10:$I$229,5,FALSE))</f>
        <v/>
      </c>
      <c r="D10" s="140" t="str">
        <f>IF(VLOOKUP(B10+0.5,Ａクラス!$A$10:$I$229,5,FALSE)="","",VLOOKUP(B10+0.5,Ａクラス!$A$10:$I$229,5,FALSE))</f>
        <v/>
      </c>
      <c r="E10" s="140" t="str">
        <f t="shared" si="9"/>
        <v>・</v>
      </c>
      <c r="F10" s="140" t="str">
        <f>IF(VLOOKUP(B10+0.25,Ａクラス!$A$10:$I$229,5,FALSE)="","",VLOOKUP(B10+0.25,Ａクラス!$A$10:$I$229,5,FALSE))</f>
        <v/>
      </c>
      <c r="G10" s="140" t="str">
        <f>IF(VLOOKUP(B10+0.75,Ａクラス!$A$10:$I$229,5,FALSE)="","",VLOOKUP(B10+0.75,Ａクラス!$A$10:$I$229,5,FALSE))</f>
        <v/>
      </c>
      <c r="H10" s="140" t="str">
        <f t="shared" si="10"/>
        <v>・</v>
      </c>
      <c r="I10" s="140" t="str">
        <f>VLOOKUP(B10,Ａクラス!$A$10:$J$229,2,FALSE)</f>
        <v>BA</v>
      </c>
      <c r="J10" s="140" t="e">
        <f>データ!$B$4</f>
        <v>#N/A</v>
      </c>
      <c r="K10" s="140" t="e">
        <f>データ!$B$5</f>
        <v>#N/A</v>
      </c>
      <c r="L10" s="132" t="str">
        <f t="shared" si="1"/>
        <v/>
      </c>
      <c r="M10" s="141" t="str">
        <f>IF(VLOOKUP(B10,Ａクラス!$A$10:$J$229,10,FALSE)="","",VLOOKUP(B10,Ａクラス!$A$10:$J$229,10,FALSE))</f>
        <v/>
      </c>
      <c r="O10" s="132">
        <v>4</v>
      </c>
      <c r="P10" s="132" t="str">
        <f t="shared" si="2"/>
        <v/>
      </c>
      <c r="Q10" s="150" t="str">
        <f t="shared" si="3"/>
        <v/>
      </c>
      <c r="R10" s="150" t="str">
        <f t="shared" si="4"/>
        <v/>
      </c>
      <c r="S10" s="150" t="str">
        <f t="shared" si="5"/>
        <v/>
      </c>
      <c r="T10" s="132" t="str">
        <f t="shared" si="6"/>
        <v/>
      </c>
      <c r="U10" s="132" t="str">
        <f t="shared" si="7"/>
        <v/>
      </c>
      <c r="V10" s="142" t="str">
        <f t="shared" si="11"/>
        <v/>
      </c>
    </row>
    <row r="11" spans="1:22" x14ac:dyDescent="0.2">
      <c r="A11" s="139" t="str">
        <f t="shared" si="8"/>
        <v/>
      </c>
      <c r="B11" s="140">
        <v>5</v>
      </c>
      <c r="C11" s="140" t="str">
        <f>IF(VLOOKUP(B11,Ａクラス!$A$10:$I$229,5,FALSE)="","",VLOOKUP(B11,Ａクラス!$A$10:$I$229,5,FALSE))</f>
        <v/>
      </c>
      <c r="D11" s="140" t="str">
        <f>IF(VLOOKUP(B11+0.5,Ａクラス!$A$10:$I$229,5,FALSE)="","",VLOOKUP(B11+0.5,Ａクラス!$A$10:$I$229,5,FALSE))</f>
        <v/>
      </c>
      <c r="E11" s="140" t="str">
        <f t="shared" si="9"/>
        <v>・</v>
      </c>
      <c r="F11" s="140" t="str">
        <f>IF(VLOOKUP(B11+0.25,Ａクラス!$A$10:$I$229,5,FALSE)="","",VLOOKUP(B11+0.25,Ａクラス!$A$10:$I$229,5,FALSE))</f>
        <v/>
      </c>
      <c r="G11" s="140" t="str">
        <f>IF(VLOOKUP(B11+0.75,Ａクラス!$A$10:$I$229,5,FALSE)="","",VLOOKUP(B11+0.75,Ａクラス!$A$10:$I$229,5,FALSE))</f>
        <v/>
      </c>
      <c r="H11" s="140" t="str">
        <f t="shared" si="10"/>
        <v>・</v>
      </c>
      <c r="I11" s="140" t="str">
        <f>VLOOKUP(B11,Ａクラス!$A$10:$J$229,2,FALSE)</f>
        <v>BA</v>
      </c>
      <c r="J11" s="140" t="e">
        <f>データ!$B$4</f>
        <v>#N/A</v>
      </c>
      <c r="K11" s="140" t="e">
        <f>データ!$B$5</f>
        <v>#N/A</v>
      </c>
      <c r="L11" s="132" t="str">
        <f t="shared" si="1"/>
        <v/>
      </c>
      <c r="M11" s="141" t="str">
        <f>IF(VLOOKUP(B11,Ａクラス!$A$10:$J$229,10,FALSE)="","",VLOOKUP(B11,Ａクラス!$A$10:$J$229,10,FALSE))</f>
        <v/>
      </c>
      <c r="N11" s="134" t="s">
        <v>281</v>
      </c>
      <c r="O11" s="132">
        <v>5</v>
      </c>
      <c r="P11" s="132" t="str">
        <f t="shared" si="2"/>
        <v/>
      </c>
      <c r="Q11" s="150" t="str">
        <f t="shared" si="3"/>
        <v/>
      </c>
      <c r="R11" s="150" t="str">
        <f t="shared" si="4"/>
        <v/>
      </c>
      <c r="S11" s="150" t="str">
        <f t="shared" si="5"/>
        <v/>
      </c>
      <c r="T11" s="132" t="str">
        <f t="shared" si="6"/>
        <v/>
      </c>
      <c r="U11" s="132" t="str">
        <f t="shared" si="7"/>
        <v/>
      </c>
      <c r="V11" s="142" t="str">
        <f t="shared" si="11"/>
        <v/>
      </c>
    </row>
    <row r="12" spans="1:22" x14ac:dyDescent="0.2">
      <c r="A12" s="139" t="str">
        <f t="shared" si="8"/>
        <v/>
      </c>
      <c r="B12" s="140">
        <v>6</v>
      </c>
      <c r="C12" s="140" t="str">
        <f>IF(VLOOKUP(B12,Ａクラス!$A$10:$I$229,5,FALSE)="","",VLOOKUP(B12,Ａクラス!$A$10:$I$229,5,FALSE))</f>
        <v/>
      </c>
      <c r="D12" s="140" t="str">
        <f>IF(VLOOKUP(B12+0.5,Ａクラス!$A$10:$I$229,5,FALSE)="","",VLOOKUP(B12+0.5,Ａクラス!$A$10:$I$229,5,FALSE))</f>
        <v/>
      </c>
      <c r="E12" s="140" t="str">
        <f t="shared" si="9"/>
        <v>・</v>
      </c>
      <c r="F12" s="140" t="str">
        <f>IF(VLOOKUP(B12+0.25,Ａクラス!$A$10:$I$229,5,FALSE)="","",VLOOKUP(B12+0.25,Ａクラス!$A$10:$I$229,5,FALSE))</f>
        <v/>
      </c>
      <c r="G12" s="140" t="str">
        <f>IF(VLOOKUP(B12+0.75,Ａクラス!$A$10:$I$229,5,FALSE)="","",VLOOKUP(B12+0.75,Ａクラス!$A$10:$I$229,5,FALSE))</f>
        <v/>
      </c>
      <c r="H12" s="140" t="str">
        <f t="shared" si="10"/>
        <v>・</v>
      </c>
      <c r="I12" s="140" t="str">
        <f>VLOOKUP(B12,Ａクラス!$A$10:$J$229,2,FALSE)</f>
        <v>BA</v>
      </c>
      <c r="J12" s="140" t="e">
        <f>データ!$B$4</f>
        <v>#N/A</v>
      </c>
      <c r="K12" s="140" t="e">
        <f>データ!$B$5</f>
        <v>#N/A</v>
      </c>
      <c r="L12" s="132" t="str">
        <f t="shared" si="1"/>
        <v/>
      </c>
      <c r="M12" s="141" t="str">
        <f>IF(VLOOKUP(B12,Ａクラス!$A$10:$J$229,10,FALSE)="","",VLOOKUP(B12,Ａクラス!$A$10:$J$229,10,FALSE))</f>
        <v/>
      </c>
      <c r="O12" s="132">
        <v>6</v>
      </c>
      <c r="P12" s="132" t="str">
        <f t="shared" si="2"/>
        <v/>
      </c>
      <c r="Q12" s="150" t="str">
        <f t="shared" si="3"/>
        <v/>
      </c>
      <c r="R12" s="150" t="str">
        <f t="shared" si="4"/>
        <v/>
      </c>
      <c r="S12" s="150" t="str">
        <f t="shared" si="5"/>
        <v/>
      </c>
      <c r="T12" s="132" t="str">
        <f t="shared" si="6"/>
        <v/>
      </c>
      <c r="U12" s="132" t="str">
        <f t="shared" si="7"/>
        <v/>
      </c>
      <c r="V12" s="142" t="str">
        <f t="shared" si="11"/>
        <v/>
      </c>
    </row>
    <row r="13" spans="1:22" x14ac:dyDescent="0.2">
      <c r="A13" s="139" t="str">
        <f t="shared" si="8"/>
        <v/>
      </c>
      <c r="B13" s="140">
        <v>7</v>
      </c>
      <c r="C13" s="140" t="str">
        <f>IF(VLOOKUP(B13,Ａクラス!$A$10:$I$229,5,FALSE)="","",VLOOKUP(B13,Ａクラス!$A$10:$I$229,5,FALSE))</f>
        <v/>
      </c>
      <c r="D13" s="140" t="str">
        <f>IF(VLOOKUP(B13+0.5,Ａクラス!$A$10:$I$229,5,FALSE)="","",VLOOKUP(B13+0.5,Ａクラス!$A$10:$I$229,5,FALSE))</f>
        <v/>
      </c>
      <c r="E13" s="140" t="str">
        <f t="shared" si="9"/>
        <v>・</v>
      </c>
      <c r="F13" s="140" t="str">
        <f>IF(VLOOKUP(B13+0.25,Ａクラス!$A$10:$I$229,5,FALSE)="","",VLOOKUP(B13+0.25,Ａクラス!$A$10:$I$229,5,FALSE))</f>
        <v/>
      </c>
      <c r="G13" s="140" t="str">
        <f>IF(VLOOKUP(B13+0.75,Ａクラス!$A$10:$I$229,5,FALSE)="","",VLOOKUP(B13+0.75,Ａクラス!$A$10:$I$229,5,FALSE))</f>
        <v/>
      </c>
      <c r="H13" s="140" t="str">
        <f t="shared" si="10"/>
        <v>・</v>
      </c>
      <c r="I13" s="140" t="str">
        <f>VLOOKUP(B13,Ａクラス!$A$10:$J$229,2,FALSE)</f>
        <v>BA</v>
      </c>
      <c r="J13" s="140" t="e">
        <f>データ!$B$4</f>
        <v>#N/A</v>
      </c>
      <c r="K13" s="140" t="e">
        <f>データ!$B$5</f>
        <v>#N/A</v>
      </c>
      <c r="L13" s="132" t="str">
        <f t="shared" si="1"/>
        <v/>
      </c>
      <c r="M13" s="141" t="str">
        <f>IF(VLOOKUP(B13,Ａクラス!$A$10:$J$229,10,FALSE)="","",VLOOKUP(B13,Ａクラス!$A$10:$J$229,10,FALSE))</f>
        <v/>
      </c>
      <c r="O13" s="132">
        <v>7</v>
      </c>
      <c r="P13" s="132" t="str">
        <f t="shared" si="2"/>
        <v/>
      </c>
      <c r="Q13" s="150" t="str">
        <f t="shared" si="3"/>
        <v/>
      </c>
      <c r="R13" s="150" t="str">
        <f t="shared" si="4"/>
        <v/>
      </c>
      <c r="S13" s="150" t="str">
        <f t="shared" si="5"/>
        <v/>
      </c>
      <c r="T13" s="132" t="str">
        <f t="shared" si="6"/>
        <v/>
      </c>
      <c r="U13" s="132" t="str">
        <f t="shared" si="7"/>
        <v/>
      </c>
      <c r="V13" s="142" t="str">
        <f t="shared" si="11"/>
        <v/>
      </c>
    </row>
    <row r="14" spans="1:22" x14ac:dyDescent="0.2">
      <c r="A14" s="139" t="str">
        <f t="shared" si="8"/>
        <v/>
      </c>
      <c r="B14" s="140">
        <v>8</v>
      </c>
      <c r="C14" s="140" t="str">
        <f>IF(VLOOKUP(B14,Ａクラス!$A$10:$I$229,5,FALSE)="","",VLOOKUP(B14,Ａクラス!$A$10:$I$229,5,FALSE))</f>
        <v/>
      </c>
      <c r="D14" s="140" t="str">
        <f>IF(VLOOKUP(B14+0.5,Ａクラス!$A$10:$I$229,5,FALSE)="","",VLOOKUP(B14+0.5,Ａクラス!$A$10:$I$229,5,FALSE))</f>
        <v/>
      </c>
      <c r="E14" s="140" t="str">
        <f t="shared" si="9"/>
        <v>・</v>
      </c>
      <c r="F14" s="140" t="str">
        <f>IF(VLOOKUP(B14+0.25,Ａクラス!$A$10:$I$229,5,FALSE)="","",VLOOKUP(B14+0.25,Ａクラス!$A$10:$I$229,5,FALSE))</f>
        <v/>
      </c>
      <c r="G14" s="140" t="str">
        <f>IF(VLOOKUP(B14+0.75,Ａクラス!$A$10:$I$229,5,FALSE)="","",VLOOKUP(B14+0.75,Ａクラス!$A$10:$I$229,5,FALSE))</f>
        <v/>
      </c>
      <c r="H14" s="140" t="str">
        <f t="shared" si="10"/>
        <v>・</v>
      </c>
      <c r="I14" s="140" t="str">
        <f>VLOOKUP(B14,Ａクラス!$A$10:$J$229,2,FALSE)</f>
        <v>BA</v>
      </c>
      <c r="J14" s="140" t="e">
        <f>データ!$B$4</f>
        <v>#N/A</v>
      </c>
      <c r="K14" s="140" t="e">
        <f>データ!$B$5</f>
        <v>#N/A</v>
      </c>
      <c r="L14" s="132" t="str">
        <f t="shared" si="1"/>
        <v/>
      </c>
      <c r="M14" s="141" t="str">
        <f>IF(VLOOKUP(B14,Ａクラス!$A$10:$J$229,10,FALSE)="","",VLOOKUP(B14,Ａクラス!$A$10:$J$229,10,FALSE))</f>
        <v/>
      </c>
      <c r="O14" s="132">
        <v>8</v>
      </c>
      <c r="P14" s="132" t="str">
        <f t="shared" si="2"/>
        <v/>
      </c>
      <c r="Q14" s="150" t="str">
        <f t="shared" si="3"/>
        <v/>
      </c>
      <c r="R14" s="150" t="str">
        <f t="shared" si="4"/>
        <v/>
      </c>
      <c r="S14" s="150" t="str">
        <f t="shared" si="5"/>
        <v/>
      </c>
      <c r="T14" s="132" t="str">
        <f t="shared" si="6"/>
        <v/>
      </c>
      <c r="U14" s="132" t="str">
        <f t="shared" si="7"/>
        <v/>
      </c>
      <c r="V14" s="142" t="str">
        <f t="shared" si="11"/>
        <v/>
      </c>
    </row>
    <row r="15" spans="1:22" x14ac:dyDescent="0.2">
      <c r="A15" s="139" t="str">
        <f t="shared" si="8"/>
        <v/>
      </c>
      <c r="B15" s="140">
        <v>9</v>
      </c>
      <c r="C15" s="140" t="str">
        <f>IF(VLOOKUP(B15,Ａクラス!$A$10:$I$229,5,FALSE)="","",VLOOKUP(B15,Ａクラス!$A$10:$I$229,5,FALSE))</f>
        <v/>
      </c>
      <c r="D15" s="140" t="str">
        <f>IF(VLOOKUP(B15+0.5,Ａクラス!$A$10:$I$229,5,FALSE)="","",VLOOKUP(B15+0.5,Ａクラス!$A$10:$I$229,5,FALSE))</f>
        <v/>
      </c>
      <c r="E15" s="140" t="str">
        <f t="shared" si="9"/>
        <v>・</v>
      </c>
      <c r="F15" s="140" t="str">
        <f>IF(VLOOKUP(B15+0.25,Ａクラス!$A$10:$I$229,5,FALSE)="","",VLOOKUP(B15+0.25,Ａクラス!$A$10:$I$229,5,FALSE))</f>
        <v/>
      </c>
      <c r="G15" s="140" t="str">
        <f>IF(VLOOKUP(B15+0.75,Ａクラス!$A$10:$I$229,5,FALSE)="","",VLOOKUP(B15+0.75,Ａクラス!$A$10:$I$229,5,FALSE))</f>
        <v/>
      </c>
      <c r="H15" s="140" t="str">
        <f t="shared" si="10"/>
        <v>・</v>
      </c>
      <c r="I15" s="140" t="str">
        <f>VLOOKUP(B15,Ａクラス!$A$10:$J$229,2,FALSE)</f>
        <v>BA</v>
      </c>
      <c r="J15" s="140" t="e">
        <f>データ!$B$4</f>
        <v>#N/A</v>
      </c>
      <c r="K15" s="140" t="e">
        <f>データ!$B$5</f>
        <v>#N/A</v>
      </c>
      <c r="L15" s="132" t="str">
        <f t="shared" si="1"/>
        <v/>
      </c>
      <c r="M15" s="141" t="str">
        <f>IF(VLOOKUP(B15,Ａクラス!$A$10:$J$229,10,FALSE)="","",VLOOKUP(B15,Ａクラス!$A$10:$J$229,10,FALSE))</f>
        <v/>
      </c>
      <c r="O15" s="132">
        <v>9</v>
      </c>
      <c r="P15" s="132" t="str">
        <f t="shared" si="2"/>
        <v/>
      </c>
      <c r="Q15" s="150" t="str">
        <f t="shared" si="3"/>
        <v/>
      </c>
      <c r="R15" s="150" t="str">
        <f t="shared" si="4"/>
        <v/>
      </c>
      <c r="S15" s="150" t="str">
        <f t="shared" si="5"/>
        <v/>
      </c>
      <c r="T15" s="132" t="str">
        <f t="shared" si="6"/>
        <v/>
      </c>
      <c r="U15" s="132" t="str">
        <f t="shared" si="7"/>
        <v/>
      </c>
      <c r="V15" s="142" t="str">
        <f t="shared" si="11"/>
        <v/>
      </c>
    </row>
    <row r="16" spans="1:22" x14ac:dyDescent="0.2">
      <c r="A16" s="139" t="str">
        <f t="shared" si="8"/>
        <v/>
      </c>
      <c r="B16" s="140">
        <v>10</v>
      </c>
      <c r="C16" s="140" t="str">
        <f>IF(VLOOKUP(B16,Ａクラス!$A$10:$I$229,5,FALSE)="","",VLOOKUP(B16,Ａクラス!$A$10:$I$229,5,FALSE))</f>
        <v/>
      </c>
      <c r="D16" s="140" t="str">
        <f>IF(VLOOKUP(B16+0.5,Ａクラス!$A$10:$I$229,5,FALSE)="","",VLOOKUP(B16+0.5,Ａクラス!$A$10:$I$229,5,FALSE))</f>
        <v/>
      </c>
      <c r="E16" s="140" t="str">
        <f t="shared" si="9"/>
        <v>・</v>
      </c>
      <c r="F16" s="140" t="str">
        <f>IF(VLOOKUP(B16+0.25,Ａクラス!$A$10:$I$229,5,FALSE)="","",VLOOKUP(B16+0.25,Ａクラス!$A$10:$I$229,5,FALSE))</f>
        <v/>
      </c>
      <c r="G16" s="140" t="str">
        <f>IF(VLOOKUP(B16+0.75,Ａクラス!$A$10:$I$229,5,FALSE)="","",VLOOKUP(B16+0.75,Ａクラス!$A$10:$I$229,5,FALSE))</f>
        <v/>
      </c>
      <c r="H16" s="140" t="str">
        <f t="shared" si="10"/>
        <v>・</v>
      </c>
      <c r="I16" s="140" t="str">
        <f>VLOOKUP(B16,Ａクラス!$A$10:$J$229,2,FALSE)</f>
        <v>BA</v>
      </c>
      <c r="J16" s="140" t="e">
        <f>データ!$B$4</f>
        <v>#N/A</v>
      </c>
      <c r="K16" s="140" t="e">
        <f>データ!$B$5</f>
        <v>#N/A</v>
      </c>
      <c r="L16" s="132" t="str">
        <f t="shared" si="1"/>
        <v/>
      </c>
      <c r="M16" s="141" t="str">
        <f>IF(VLOOKUP(B16,Ａクラス!$A$10:$J$229,10,FALSE)="","",VLOOKUP(B16,Ａクラス!$A$10:$J$229,10,FALSE))</f>
        <v/>
      </c>
      <c r="O16" s="132">
        <v>10</v>
      </c>
      <c r="P16" s="132" t="str">
        <f t="shared" si="2"/>
        <v/>
      </c>
      <c r="Q16" s="150" t="str">
        <f t="shared" si="3"/>
        <v/>
      </c>
      <c r="R16" s="150" t="str">
        <f t="shared" si="4"/>
        <v/>
      </c>
      <c r="S16" s="150" t="str">
        <f t="shared" si="5"/>
        <v/>
      </c>
      <c r="T16" s="132" t="str">
        <f t="shared" si="6"/>
        <v/>
      </c>
      <c r="U16" s="132" t="str">
        <f t="shared" si="7"/>
        <v/>
      </c>
      <c r="V16" s="142" t="str">
        <f t="shared" si="11"/>
        <v/>
      </c>
    </row>
    <row r="17" spans="1:22" x14ac:dyDescent="0.2">
      <c r="A17" s="139" t="str">
        <f t="shared" si="8"/>
        <v/>
      </c>
      <c r="B17" s="140">
        <v>11</v>
      </c>
      <c r="C17" s="140" t="str">
        <f>IF(VLOOKUP(B17,Ａクラス!$A$10:$I$229,5,FALSE)="","",VLOOKUP(B17,Ａクラス!$A$10:$I$229,5,FALSE))</f>
        <v/>
      </c>
      <c r="D17" s="140" t="str">
        <f>IF(VLOOKUP(B17+0.5,Ａクラス!$A$10:$I$229,5,FALSE)="","",VLOOKUP(B17+0.5,Ａクラス!$A$10:$I$229,5,FALSE))</f>
        <v/>
      </c>
      <c r="E17" s="140" t="str">
        <f t="shared" si="9"/>
        <v>・</v>
      </c>
      <c r="F17" s="140" t="str">
        <f>IF(VLOOKUP(B17+0.25,Ａクラス!$A$10:$I$229,5,FALSE)="","",VLOOKUP(B17+0.25,Ａクラス!$A$10:$I$229,5,FALSE))</f>
        <v/>
      </c>
      <c r="G17" s="140" t="str">
        <f>IF(VLOOKUP(B17+0.75,Ａクラス!$A$10:$I$229,5,FALSE)="","",VLOOKUP(B17+0.75,Ａクラス!$A$10:$I$229,5,FALSE))</f>
        <v/>
      </c>
      <c r="H17" s="140" t="str">
        <f t="shared" si="10"/>
        <v>・</v>
      </c>
      <c r="I17" s="140" t="str">
        <f>VLOOKUP(B17,Ａクラス!$A$10:$J$229,2,FALSE)</f>
        <v>BA</v>
      </c>
      <c r="J17" s="140" t="e">
        <f>データ!$B$4</f>
        <v>#N/A</v>
      </c>
      <c r="K17" s="140" t="e">
        <f>データ!$B$5</f>
        <v>#N/A</v>
      </c>
      <c r="L17" s="132" t="str">
        <f t="shared" si="1"/>
        <v/>
      </c>
      <c r="M17" s="141" t="str">
        <f>IF(VLOOKUP(B17,Ａクラス!$A$10:$J$229,10,FALSE)="","",VLOOKUP(B17,Ａクラス!$A$10:$J$229,10,FALSE))</f>
        <v/>
      </c>
      <c r="O17" s="132">
        <v>11</v>
      </c>
      <c r="P17" s="132" t="str">
        <f t="shared" si="2"/>
        <v/>
      </c>
      <c r="Q17" s="150" t="str">
        <f t="shared" si="3"/>
        <v/>
      </c>
      <c r="R17" s="150" t="str">
        <f t="shared" si="4"/>
        <v/>
      </c>
      <c r="S17" s="150" t="str">
        <f t="shared" si="5"/>
        <v/>
      </c>
      <c r="T17" s="132" t="str">
        <f t="shared" si="6"/>
        <v/>
      </c>
      <c r="U17" s="132" t="str">
        <f t="shared" si="7"/>
        <v/>
      </c>
      <c r="V17" s="142" t="str">
        <f t="shared" si="11"/>
        <v/>
      </c>
    </row>
    <row r="18" spans="1:22" x14ac:dyDescent="0.2">
      <c r="A18" s="139" t="str">
        <f t="shared" si="8"/>
        <v/>
      </c>
      <c r="B18" s="140">
        <v>12</v>
      </c>
      <c r="C18" s="140" t="str">
        <f>IF(VLOOKUP(B18,Ａクラス!$A$10:$I$229,5,FALSE)="","",VLOOKUP(B18,Ａクラス!$A$10:$I$229,5,FALSE))</f>
        <v/>
      </c>
      <c r="D18" s="140" t="str">
        <f>IF(VLOOKUP(B18+0.5,Ａクラス!$A$10:$I$229,5,FALSE)="","",VLOOKUP(B18+0.5,Ａクラス!$A$10:$I$229,5,FALSE))</f>
        <v/>
      </c>
      <c r="E18" s="140" t="str">
        <f t="shared" si="9"/>
        <v>・</v>
      </c>
      <c r="F18" s="140" t="str">
        <f>IF(VLOOKUP(B18+0.25,Ａクラス!$A$10:$I$229,5,FALSE)="","",VLOOKUP(B18+0.25,Ａクラス!$A$10:$I$229,5,FALSE))</f>
        <v/>
      </c>
      <c r="G18" s="140" t="str">
        <f>IF(VLOOKUP(B18+0.75,Ａクラス!$A$10:$I$229,5,FALSE)="","",VLOOKUP(B18+0.75,Ａクラス!$A$10:$I$229,5,FALSE))</f>
        <v/>
      </c>
      <c r="H18" s="140" t="str">
        <f t="shared" si="10"/>
        <v>・</v>
      </c>
      <c r="I18" s="140" t="str">
        <f>VLOOKUP(B18,Ａクラス!$A$10:$J$229,2,FALSE)</f>
        <v>BA</v>
      </c>
      <c r="J18" s="140" t="e">
        <f>データ!$B$4</f>
        <v>#N/A</v>
      </c>
      <c r="K18" s="140" t="e">
        <f>データ!$B$5</f>
        <v>#N/A</v>
      </c>
      <c r="L18" s="132" t="str">
        <f t="shared" si="1"/>
        <v/>
      </c>
      <c r="M18" s="141" t="str">
        <f>IF(VLOOKUP(B18,Ａクラス!$A$10:$J$229,10,FALSE)="","",VLOOKUP(B18,Ａクラス!$A$10:$J$229,10,FALSE))</f>
        <v/>
      </c>
      <c r="O18" s="132">
        <v>12</v>
      </c>
      <c r="P18" s="132" t="str">
        <f t="shared" si="2"/>
        <v/>
      </c>
      <c r="Q18" s="150" t="str">
        <f t="shared" si="3"/>
        <v/>
      </c>
      <c r="R18" s="150" t="str">
        <f t="shared" si="4"/>
        <v/>
      </c>
      <c r="S18" s="150" t="str">
        <f t="shared" si="5"/>
        <v/>
      </c>
      <c r="T18" s="132" t="str">
        <f t="shared" si="6"/>
        <v/>
      </c>
      <c r="U18" s="132" t="str">
        <f t="shared" si="7"/>
        <v/>
      </c>
      <c r="V18" s="142" t="str">
        <f t="shared" si="11"/>
        <v/>
      </c>
    </row>
    <row r="19" spans="1:22" x14ac:dyDescent="0.2">
      <c r="A19" s="139" t="str">
        <f t="shared" si="8"/>
        <v/>
      </c>
      <c r="B19" s="140">
        <v>13</v>
      </c>
      <c r="C19" s="140" t="str">
        <f>IF(VLOOKUP(B19,Ａクラス!$A$10:$I$229,5,FALSE)="","",VLOOKUP(B19,Ａクラス!$A$10:$I$229,5,FALSE))</f>
        <v/>
      </c>
      <c r="D19" s="140" t="str">
        <f>IF(VLOOKUP(B19+0.5,Ａクラス!$A$10:$I$229,5,FALSE)="","",VLOOKUP(B19+0.5,Ａクラス!$A$10:$I$229,5,FALSE))</f>
        <v/>
      </c>
      <c r="E19" s="140" t="str">
        <f t="shared" si="9"/>
        <v>・</v>
      </c>
      <c r="F19" s="140" t="str">
        <f>IF(VLOOKUP(B19+0.25,Ａクラス!$A$10:$I$229,5,FALSE)="","",VLOOKUP(B19+0.25,Ａクラス!$A$10:$I$229,5,FALSE))</f>
        <v/>
      </c>
      <c r="G19" s="140" t="str">
        <f>IF(VLOOKUP(B19+0.75,Ａクラス!$A$10:$I$229,5,FALSE)="","",VLOOKUP(B19+0.75,Ａクラス!$A$10:$I$229,5,FALSE))</f>
        <v/>
      </c>
      <c r="H19" s="140" t="str">
        <f t="shared" si="10"/>
        <v>・</v>
      </c>
      <c r="I19" s="140" t="str">
        <f>VLOOKUP(B19,Ａクラス!$A$10:$J$229,2,FALSE)</f>
        <v>BA</v>
      </c>
      <c r="J19" s="140" t="e">
        <f>データ!$B$4</f>
        <v>#N/A</v>
      </c>
      <c r="K19" s="140" t="e">
        <f>データ!$B$5</f>
        <v>#N/A</v>
      </c>
      <c r="L19" s="132" t="str">
        <f t="shared" si="1"/>
        <v/>
      </c>
      <c r="M19" s="141" t="str">
        <f>IF(VLOOKUP(B19,Ａクラス!$A$10:$J$229,10,FALSE)="","",VLOOKUP(B19,Ａクラス!$A$10:$J$229,10,FALSE))</f>
        <v/>
      </c>
      <c r="O19" s="132">
        <v>13</v>
      </c>
      <c r="P19" s="132" t="str">
        <f t="shared" si="2"/>
        <v/>
      </c>
      <c r="Q19" s="150" t="str">
        <f t="shared" si="3"/>
        <v/>
      </c>
      <c r="R19" s="150" t="str">
        <f t="shared" si="4"/>
        <v/>
      </c>
      <c r="S19" s="150" t="str">
        <f t="shared" si="5"/>
        <v/>
      </c>
      <c r="T19" s="132" t="str">
        <f t="shared" si="6"/>
        <v/>
      </c>
      <c r="U19" s="132" t="str">
        <f t="shared" si="7"/>
        <v/>
      </c>
      <c r="V19" s="142" t="str">
        <f t="shared" si="11"/>
        <v/>
      </c>
    </row>
    <row r="20" spans="1:22" x14ac:dyDescent="0.2">
      <c r="A20" s="139" t="str">
        <f t="shared" si="8"/>
        <v/>
      </c>
      <c r="B20" s="140">
        <v>14</v>
      </c>
      <c r="C20" s="140" t="str">
        <f>IF(VLOOKUP(B20,Ａクラス!$A$10:$I$229,5,FALSE)="","",VLOOKUP(B20,Ａクラス!$A$10:$I$229,5,FALSE))</f>
        <v/>
      </c>
      <c r="D20" s="140" t="str">
        <f>IF(VLOOKUP(B20+0.5,Ａクラス!$A$10:$I$229,5,FALSE)="","",VLOOKUP(B20+0.5,Ａクラス!$A$10:$I$229,5,FALSE))</f>
        <v/>
      </c>
      <c r="E20" s="140" t="str">
        <f t="shared" si="9"/>
        <v>・</v>
      </c>
      <c r="F20" s="140" t="str">
        <f>IF(VLOOKUP(B20+0.25,Ａクラス!$A$10:$I$229,5,FALSE)="","",VLOOKUP(B20+0.25,Ａクラス!$A$10:$I$229,5,FALSE))</f>
        <v/>
      </c>
      <c r="G20" s="140" t="str">
        <f>IF(VLOOKUP(B20+0.75,Ａクラス!$A$10:$I$229,5,FALSE)="","",VLOOKUP(B20+0.75,Ａクラス!$A$10:$I$229,5,FALSE))</f>
        <v/>
      </c>
      <c r="H20" s="140" t="str">
        <f t="shared" si="10"/>
        <v>・</v>
      </c>
      <c r="I20" s="140" t="str">
        <f>VLOOKUP(B20,Ａクラス!$A$10:$J$229,2,FALSE)</f>
        <v>BA</v>
      </c>
      <c r="J20" s="140" t="e">
        <f>データ!$B$4</f>
        <v>#N/A</v>
      </c>
      <c r="K20" s="140" t="e">
        <f>データ!$B$5</f>
        <v>#N/A</v>
      </c>
      <c r="L20" s="132" t="str">
        <f t="shared" si="1"/>
        <v/>
      </c>
      <c r="M20" s="141" t="str">
        <f>IF(VLOOKUP(B20,Ａクラス!$A$10:$J$229,10,FALSE)="","",VLOOKUP(B20,Ａクラス!$A$10:$J$229,10,FALSE))</f>
        <v/>
      </c>
      <c r="O20" s="132">
        <v>14</v>
      </c>
      <c r="P20" s="132" t="str">
        <f t="shared" si="2"/>
        <v/>
      </c>
      <c r="Q20" s="150" t="str">
        <f t="shared" si="3"/>
        <v/>
      </c>
      <c r="R20" s="150" t="str">
        <f t="shared" si="4"/>
        <v/>
      </c>
      <c r="S20" s="150" t="str">
        <f t="shared" si="5"/>
        <v/>
      </c>
      <c r="T20" s="132" t="str">
        <f t="shared" si="6"/>
        <v/>
      </c>
      <c r="U20" s="132" t="str">
        <f t="shared" si="7"/>
        <v/>
      </c>
      <c r="V20" s="142" t="str">
        <f t="shared" si="11"/>
        <v/>
      </c>
    </row>
    <row r="21" spans="1:22" x14ac:dyDescent="0.2">
      <c r="A21" s="139" t="str">
        <f t="shared" si="8"/>
        <v/>
      </c>
      <c r="B21" s="140">
        <v>15</v>
      </c>
      <c r="C21" s="140" t="str">
        <f>IF(VLOOKUP(B21,Ａクラス!$A$10:$I$229,5,FALSE)="","",VLOOKUP(B21,Ａクラス!$A$10:$I$229,5,FALSE))</f>
        <v/>
      </c>
      <c r="D21" s="140" t="str">
        <f>IF(VLOOKUP(B21+0.5,Ａクラス!$A$10:$I$229,5,FALSE)="","",VLOOKUP(B21+0.5,Ａクラス!$A$10:$I$229,5,FALSE))</f>
        <v/>
      </c>
      <c r="E21" s="140" t="str">
        <f t="shared" si="9"/>
        <v>・</v>
      </c>
      <c r="F21" s="140" t="str">
        <f>IF(VLOOKUP(B21+0.25,Ａクラス!$A$10:$I$229,5,FALSE)="","",VLOOKUP(B21+0.25,Ａクラス!$A$10:$I$229,5,FALSE))</f>
        <v/>
      </c>
      <c r="G21" s="140" t="str">
        <f>IF(VLOOKUP(B21+0.75,Ａクラス!$A$10:$I$229,5,FALSE)="","",VLOOKUP(B21+0.75,Ａクラス!$A$10:$I$229,5,FALSE))</f>
        <v/>
      </c>
      <c r="H21" s="140" t="str">
        <f t="shared" si="10"/>
        <v>・</v>
      </c>
      <c r="I21" s="140" t="str">
        <f>VLOOKUP(B21,Ａクラス!$A$10:$J$229,2,FALSE)</f>
        <v>BA</v>
      </c>
      <c r="J21" s="140" t="e">
        <f>データ!$B$4</f>
        <v>#N/A</v>
      </c>
      <c r="K21" s="140" t="e">
        <f>データ!$B$5</f>
        <v>#N/A</v>
      </c>
      <c r="L21" s="132" t="str">
        <f t="shared" si="1"/>
        <v/>
      </c>
      <c r="M21" s="141" t="str">
        <f>IF(VLOOKUP(B21,Ａクラス!$A$10:$J$229,10,FALSE)="","",VLOOKUP(B21,Ａクラス!$A$10:$J$229,10,FALSE))</f>
        <v/>
      </c>
      <c r="O21" s="132">
        <v>15</v>
      </c>
      <c r="P21" s="132" t="str">
        <f t="shared" si="2"/>
        <v/>
      </c>
      <c r="Q21" s="150" t="str">
        <f t="shared" si="3"/>
        <v/>
      </c>
      <c r="R21" s="150" t="str">
        <f t="shared" si="4"/>
        <v/>
      </c>
      <c r="S21" s="150" t="str">
        <f t="shared" si="5"/>
        <v/>
      </c>
      <c r="T21" s="132" t="str">
        <f t="shared" si="6"/>
        <v/>
      </c>
      <c r="U21" s="132" t="str">
        <f t="shared" si="7"/>
        <v/>
      </c>
      <c r="V21" s="142" t="str">
        <f t="shared" si="11"/>
        <v/>
      </c>
    </row>
    <row r="22" spans="1:22" x14ac:dyDescent="0.2">
      <c r="A22" s="139" t="str">
        <f t="shared" si="8"/>
        <v/>
      </c>
      <c r="B22" s="140">
        <v>16</v>
      </c>
      <c r="C22" s="140" t="str">
        <f>IF(VLOOKUP(B22,Ａクラス!$A$10:$I$229,5,FALSE)="","",VLOOKUP(B22,Ａクラス!$A$10:$I$229,5,FALSE))</f>
        <v/>
      </c>
      <c r="D22" s="140" t="str">
        <f>IF(VLOOKUP(B22+0.5,Ａクラス!$A$10:$I$229,5,FALSE)="","",VLOOKUP(B22+0.5,Ａクラス!$A$10:$I$229,5,FALSE))</f>
        <v/>
      </c>
      <c r="E22" s="140" t="str">
        <f t="shared" si="9"/>
        <v>・</v>
      </c>
      <c r="F22" s="140" t="str">
        <f>IF(VLOOKUP(B22+0.25,Ａクラス!$A$10:$I$229,5,FALSE)="","",VLOOKUP(B22+0.25,Ａクラス!$A$10:$I$229,5,FALSE))</f>
        <v/>
      </c>
      <c r="G22" s="140" t="str">
        <f>IF(VLOOKUP(B22+0.75,Ａクラス!$A$10:$I$229,5,FALSE)="","",VLOOKUP(B22+0.75,Ａクラス!$A$10:$I$229,5,FALSE))</f>
        <v/>
      </c>
      <c r="H22" s="140" t="str">
        <f t="shared" si="10"/>
        <v>・</v>
      </c>
      <c r="I22" s="140" t="str">
        <f>VLOOKUP(B22,Ａクラス!$A$10:$J$229,2,FALSE)</f>
        <v>BA</v>
      </c>
      <c r="J22" s="140" t="e">
        <f>データ!$B$4</f>
        <v>#N/A</v>
      </c>
      <c r="K22" s="140" t="e">
        <f>データ!$B$5</f>
        <v>#N/A</v>
      </c>
      <c r="L22" s="132" t="str">
        <f t="shared" si="1"/>
        <v/>
      </c>
      <c r="M22" s="141" t="str">
        <f>IF(VLOOKUP(B22,Ａクラス!$A$10:$J$229,10,FALSE)="","",VLOOKUP(B22,Ａクラス!$A$10:$J$229,10,FALSE))</f>
        <v/>
      </c>
      <c r="O22" s="132">
        <v>16</v>
      </c>
      <c r="P22" s="132" t="str">
        <f t="shared" si="2"/>
        <v/>
      </c>
      <c r="Q22" s="150" t="str">
        <f t="shared" si="3"/>
        <v/>
      </c>
      <c r="R22" s="150" t="str">
        <f t="shared" si="4"/>
        <v/>
      </c>
      <c r="S22" s="150" t="str">
        <f t="shared" si="5"/>
        <v/>
      </c>
      <c r="T22" s="132" t="str">
        <f t="shared" si="6"/>
        <v/>
      </c>
      <c r="U22" s="132" t="str">
        <f t="shared" si="7"/>
        <v/>
      </c>
      <c r="V22" s="142" t="str">
        <f t="shared" si="11"/>
        <v/>
      </c>
    </row>
    <row r="23" spans="1:22" x14ac:dyDescent="0.2">
      <c r="A23" s="139" t="str">
        <f t="shared" si="8"/>
        <v/>
      </c>
      <c r="B23" s="140">
        <v>17</v>
      </c>
      <c r="C23" s="140" t="str">
        <f>IF(VLOOKUP(B23,Ａクラス!$A$10:$I$229,5,FALSE)="","",VLOOKUP(B23,Ａクラス!$A$10:$I$229,5,FALSE))</f>
        <v/>
      </c>
      <c r="D23" s="140" t="str">
        <f>IF(VLOOKUP(B23+0.5,Ａクラス!$A$10:$I$229,5,FALSE)="","",VLOOKUP(B23+0.5,Ａクラス!$A$10:$I$229,5,FALSE))</f>
        <v/>
      </c>
      <c r="E23" s="140" t="str">
        <f t="shared" si="9"/>
        <v>・</v>
      </c>
      <c r="F23" s="140" t="str">
        <f>IF(VLOOKUP(B23+0.25,Ａクラス!$A$10:$I$229,5,FALSE)="","",VLOOKUP(B23+0.25,Ａクラス!$A$10:$I$229,5,FALSE))</f>
        <v/>
      </c>
      <c r="G23" s="140" t="str">
        <f>IF(VLOOKUP(B23+0.75,Ａクラス!$A$10:$I$229,5,FALSE)="","",VLOOKUP(B23+0.75,Ａクラス!$A$10:$I$229,5,FALSE))</f>
        <v/>
      </c>
      <c r="H23" s="140" t="str">
        <f t="shared" si="10"/>
        <v>・</v>
      </c>
      <c r="I23" s="140" t="str">
        <f>VLOOKUP(B23,Ａクラス!$A$10:$J$229,2,FALSE)</f>
        <v>BA</v>
      </c>
      <c r="J23" s="140" t="e">
        <f>データ!$B$4</f>
        <v>#N/A</v>
      </c>
      <c r="K23" s="140" t="e">
        <f>データ!$B$5</f>
        <v>#N/A</v>
      </c>
      <c r="L23" s="132" t="str">
        <f t="shared" si="1"/>
        <v/>
      </c>
      <c r="M23" s="141" t="str">
        <f>IF(VLOOKUP(B23,Ａクラス!$A$10:$J$229,10,FALSE)="","",VLOOKUP(B23,Ａクラス!$A$10:$J$229,10,FALSE))</f>
        <v/>
      </c>
      <c r="O23" s="132">
        <v>17</v>
      </c>
      <c r="P23" s="132" t="str">
        <f t="shared" si="2"/>
        <v/>
      </c>
      <c r="Q23" s="150" t="str">
        <f t="shared" si="3"/>
        <v/>
      </c>
      <c r="R23" s="150" t="str">
        <f t="shared" si="4"/>
        <v/>
      </c>
      <c r="S23" s="150" t="str">
        <f t="shared" si="5"/>
        <v/>
      </c>
      <c r="T23" s="132" t="str">
        <f t="shared" si="6"/>
        <v/>
      </c>
      <c r="U23" s="132" t="str">
        <f t="shared" si="7"/>
        <v/>
      </c>
      <c r="V23" s="142" t="str">
        <f t="shared" si="11"/>
        <v/>
      </c>
    </row>
    <row r="24" spans="1:22" x14ac:dyDescent="0.2">
      <c r="A24" s="139" t="str">
        <f t="shared" si="8"/>
        <v/>
      </c>
      <c r="B24" s="140">
        <v>18</v>
      </c>
      <c r="C24" s="140" t="str">
        <f>IF(VLOOKUP(B24,Ａクラス!$A$10:$I$229,5,FALSE)="","",VLOOKUP(B24,Ａクラス!$A$10:$I$229,5,FALSE))</f>
        <v/>
      </c>
      <c r="D24" s="140" t="str">
        <f>IF(VLOOKUP(B24+0.5,Ａクラス!$A$10:$I$229,5,FALSE)="","",VLOOKUP(B24+0.5,Ａクラス!$A$10:$I$229,5,FALSE))</f>
        <v/>
      </c>
      <c r="E24" s="140" t="str">
        <f t="shared" si="9"/>
        <v>・</v>
      </c>
      <c r="F24" s="140" t="str">
        <f>IF(VLOOKUP(B24+0.25,Ａクラス!$A$10:$I$229,5,FALSE)="","",VLOOKUP(B24+0.25,Ａクラス!$A$10:$I$229,5,FALSE))</f>
        <v/>
      </c>
      <c r="G24" s="140" t="str">
        <f>IF(VLOOKUP(B24+0.75,Ａクラス!$A$10:$I$229,5,FALSE)="","",VLOOKUP(B24+0.75,Ａクラス!$A$10:$I$229,5,FALSE))</f>
        <v/>
      </c>
      <c r="H24" s="140" t="str">
        <f t="shared" si="10"/>
        <v>・</v>
      </c>
      <c r="I24" s="140" t="str">
        <f>VLOOKUP(B24,Ａクラス!$A$10:$J$229,2,FALSE)</f>
        <v>BA</v>
      </c>
      <c r="J24" s="140" t="e">
        <f>データ!$B$4</f>
        <v>#N/A</v>
      </c>
      <c r="K24" s="140" t="e">
        <f>データ!$B$5</f>
        <v>#N/A</v>
      </c>
      <c r="L24" s="132" t="str">
        <f t="shared" si="1"/>
        <v/>
      </c>
      <c r="M24" s="141" t="str">
        <f>IF(VLOOKUP(B24,Ａクラス!$A$10:$J$229,10,FALSE)="","",VLOOKUP(B24,Ａクラス!$A$10:$J$229,10,FALSE))</f>
        <v/>
      </c>
      <c r="O24" s="132">
        <v>18</v>
      </c>
      <c r="P24" s="132" t="str">
        <f t="shared" si="2"/>
        <v/>
      </c>
      <c r="Q24" s="150" t="str">
        <f t="shared" si="3"/>
        <v/>
      </c>
      <c r="R24" s="150" t="str">
        <f t="shared" si="4"/>
        <v/>
      </c>
      <c r="S24" s="150" t="str">
        <f t="shared" si="5"/>
        <v/>
      </c>
      <c r="T24" s="132" t="str">
        <f t="shared" si="6"/>
        <v/>
      </c>
      <c r="U24" s="132" t="str">
        <f t="shared" si="7"/>
        <v/>
      </c>
      <c r="V24" s="142" t="str">
        <f t="shared" si="11"/>
        <v/>
      </c>
    </row>
    <row r="25" spans="1:22" x14ac:dyDescent="0.2">
      <c r="A25" s="139" t="str">
        <f t="shared" si="8"/>
        <v/>
      </c>
      <c r="B25" s="140">
        <v>19</v>
      </c>
      <c r="C25" s="140" t="str">
        <f>IF(VLOOKUP(B25,Ａクラス!$A$10:$I$229,5,FALSE)="","",VLOOKUP(B25,Ａクラス!$A$10:$I$229,5,FALSE))</f>
        <v/>
      </c>
      <c r="D25" s="140" t="str">
        <f>IF(VLOOKUP(B25+0.5,Ａクラス!$A$10:$I$229,5,FALSE)="","",VLOOKUP(B25+0.5,Ａクラス!$A$10:$I$229,5,FALSE))</f>
        <v/>
      </c>
      <c r="E25" s="140" t="str">
        <f t="shared" si="9"/>
        <v>・</v>
      </c>
      <c r="F25" s="140" t="str">
        <f>IF(VLOOKUP(B25+0.25,Ａクラス!$A$10:$I$229,5,FALSE)="","",VLOOKUP(B25+0.25,Ａクラス!$A$10:$I$229,5,FALSE))</f>
        <v/>
      </c>
      <c r="G25" s="140" t="str">
        <f>IF(VLOOKUP(B25+0.75,Ａクラス!$A$10:$I$229,5,FALSE)="","",VLOOKUP(B25+0.75,Ａクラス!$A$10:$I$229,5,FALSE))</f>
        <v/>
      </c>
      <c r="H25" s="140" t="str">
        <f t="shared" si="10"/>
        <v>・</v>
      </c>
      <c r="I25" s="140" t="str">
        <f>VLOOKUP(B25,Ａクラス!$A$10:$J$229,2,FALSE)</f>
        <v>BA</v>
      </c>
      <c r="J25" s="140" t="e">
        <f>データ!$B$4</f>
        <v>#N/A</v>
      </c>
      <c r="K25" s="140" t="e">
        <f>データ!$B$5</f>
        <v>#N/A</v>
      </c>
      <c r="L25" s="132" t="str">
        <f t="shared" si="1"/>
        <v/>
      </c>
      <c r="M25" s="141" t="str">
        <f>IF(VLOOKUP(B25,Ａクラス!$A$10:$J$229,10,FALSE)="","",VLOOKUP(B25,Ａクラス!$A$10:$J$229,10,FALSE))</f>
        <v/>
      </c>
      <c r="O25" s="132">
        <v>19</v>
      </c>
      <c r="P25" s="132" t="str">
        <f t="shared" si="2"/>
        <v/>
      </c>
      <c r="Q25" s="150" t="str">
        <f t="shared" si="3"/>
        <v/>
      </c>
      <c r="R25" s="150" t="str">
        <f t="shared" si="4"/>
        <v/>
      </c>
      <c r="S25" s="150" t="str">
        <f t="shared" si="5"/>
        <v/>
      </c>
      <c r="T25" s="132" t="str">
        <f t="shared" si="6"/>
        <v/>
      </c>
      <c r="U25" s="132" t="str">
        <f t="shared" si="7"/>
        <v/>
      </c>
      <c r="V25" s="142" t="str">
        <f t="shared" si="11"/>
        <v/>
      </c>
    </row>
    <row r="26" spans="1:22" x14ac:dyDescent="0.2">
      <c r="A26" s="139" t="str">
        <f t="shared" si="8"/>
        <v/>
      </c>
      <c r="B26" s="140">
        <v>20</v>
      </c>
      <c r="C26" s="140" t="str">
        <f>IF(VLOOKUP(B26,Ａクラス!$A$10:$I$229,5,FALSE)="","",VLOOKUP(B26,Ａクラス!$A$10:$I$229,5,FALSE))</f>
        <v/>
      </c>
      <c r="D26" s="140" t="str">
        <f>IF(VLOOKUP(B26+0.5,Ａクラス!$A$10:$I$229,5,FALSE)="","",VLOOKUP(B26+0.5,Ａクラス!$A$10:$I$229,5,FALSE))</f>
        <v/>
      </c>
      <c r="E26" s="140" t="str">
        <f t="shared" si="9"/>
        <v>・</v>
      </c>
      <c r="F26" s="140" t="str">
        <f>IF(VLOOKUP(B26+0.25,Ａクラス!$A$10:$I$229,5,FALSE)="","",VLOOKUP(B26+0.25,Ａクラス!$A$10:$I$229,5,FALSE))</f>
        <v/>
      </c>
      <c r="G26" s="140" t="str">
        <f>IF(VLOOKUP(B26+0.75,Ａクラス!$A$10:$I$229,5,FALSE)="","",VLOOKUP(B26+0.75,Ａクラス!$A$10:$I$229,5,FALSE))</f>
        <v/>
      </c>
      <c r="H26" s="140" t="str">
        <f t="shared" si="10"/>
        <v>・</v>
      </c>
      <c r="I26" s="140" t="str">
        <f>VLOOKUP(B26,Ａクラス!$A$10:$J$229,2,FALSE)</f>
        <v>BA</v>
      </c>
      <c r="J26" s="140" t="e">
        <f>データ!$B$4</f>
        <v>#N/A</v>
      </c>
      <c r="K26" s="140" t="e">
        <f>データ!$B$5</f>
        <v>#N/A</v>
      </c>
      <c r="L26" s="132" t="str">
        <f t="shared" si="1"/>
        <v/>
      </c>
      <c r="M26" s="141" t="str">
        <f>IF(VLOOKUP(B26,Ａクラス!$A$10:$J$229,10,FALSE)="","",VLOOKUP(B26,Ａクラス!$A$10:$J$229,10,FALSE))</f>
        <v/>
      </c>
      <c r="O26" s="132">
        <v>20</v>
      </c>
      <c r="P26" s="132" t="str">
        <f t="shared" si="2"/>
        <v/>
      </c>
      <c r="Q26" s="150" t="str">
        <f t="shared" si="3"/>
        <v/>
      </c>
      <c r="R26" s="150" t="str">
        <f t="shared" si="4"/>
        <v/>
      </c>
      <c r="S26" s="150" t="str">
        <f t="shared" si="5"/>
        <v/>
      </c>
      <c r="T26" s="132" t="str">
        <f t="shared" si="6"/>
        <v/>
      </c>
      <c r="U26" s="132" t="str">
        <f t="shared" si="7"/>
        <v/>
      </c>
      <c r="V26" s="142" t="str">
        <f t="shared" si="11"/>
        <v/>
      </c>
    </row>
    <row r="27" spans="1:22" x14ac:dyDescent="0.2">
      <c r="A27" s="139" t="str">
        <f t="shared" si="8"/>
        <v/>
      </c>
      <c r="B27" s="140">
        <v>21</v>
      </c>
      <c r="C27" s="140" t="str">
        <f>IF(VLOOKUP(B27,Ａクラス!$A$10:$I$229,5,FALSE)="","",VLOOKUP(B27,Ａクラス!$A$10:$I$229,5,FALSE))</f>
        <v/>
      </c>
      <c r="D27" s="140" t="str">
        <f>IF(VLOOKUP(B27+0.5,Ａクラス!$A$10:$I$229,5,FALSE)="","",VLOOKUP(B27+0.5,Ａクラス!$A$10:$I$229,5,FALSE))</f>
        <v/>
      </c>
      <c r="E27" s="140" t="str">
        <f t="shared" si="9"/>
        <v>・</v>
      </c>
      <c r="F27" s="140" t="str">
        <f>IF(VLOOKUP(B27+0.25,Ａクラス!$A$10:$I$229,5,FALSE)="","",VLOOKUP(B27+0.25,Ａクラス!$A$10:$I$229,5,FALSE))</f>
        <v/>
      </c>
      <c r="G27" s="140" t="str">
        <f>IF(VLOOKUP(B27+0.75,Ａクラス!$A$10:$I$229,5,FALSE)="","",VLOOKUP(B27+0.75,Ａクラス!$A$10:$I$229,5,FALSE))</f>
        <v/>
      </c>
      <c r="H27" s="140" t="str">
        <f t="shared" si="10"/>
        <v>・</v>
      </c>
      <c r="I27" s="140" t="str">
        <f>VLOOKUP(B27,Ａクラス!$A$10:$J$229,2,FALSE)</f>
        <v>BA</v>
      </c>
      <c r="J27" s="140" t="e">
        <f>データ!$B$4</f>
        <v>#N/A</v>
      </c>
      <c r="K27" s="140" t="e">
        <f>データ!$B$5</f>
        <v>#N/A</v>
      </c>
      <c r="L27" s="132" t="str">
        <f t="shared" si="1"/>
        <v/>
      </c>
      <c r="M27" s="141" t="str">
        <f>IF(VLOOKUP(B27,Ａクラス!$A$10:$J$229,10,FALSE)="","",VLOOKUP(B27,Ａクラス!$A$10:$J$229,10,FALSE))</f>
        <v/>
      </c>
      <c r="O27" s="132">
        <v>21</v>
      </c>
      <c r="P27" s="132" t="str">
        <f t="shared" si="2"/>
        <v/>
      </c>
      <c r="Q27" s="150" t="str">
        <f t="shared" si="3"/>
        <v/>
      </c>
      <c r="R27" s="150" t="str">
        <f t="shared" si="4"/>
        <v/>
      </c>
      <c r="S27" s="150" t="str">
        <f t="shared" si="5"/>
        <v/>
      </c>
      <c r="T27" s="132" t="str">
        <f t="shared" si="6"/>
        <v/>
      </c>
      <c r="U27" s="132" t="str">
        <f t="shared" si="7"/>
        <v/>
      </c>
      <c r="V27" s="142" t="str">
        <f t="shared" si="11"/>
        <v/>
      </c>
    </row>
    <row r="28" spans="1:22" x14ac:dyDescent="0.2">
      <c r="A28" s="139" t="str">
        <f t="shared" si="8"/>
        <v/>
      </c>
      <c r="B28" s="140">
        <v>22</v>
      </c>
      <c r="C28" s="140" t="str">
        <f>IF(VLOOKUP(B28,Ａクラス!$A$10:$I$229,5,FALSE)="","",VLOOKUP(B28,Ａクラス!$A$10:$I$229,5,FALSE))</f>
        <v/>
      </c>
      <c r="D28" s="140" t="str">
        <f>IF(VLOOKUP(B28+0.5,Ａクラス!$A$10:$I$229,5,FALSE)="","",VLOOKUP(B28+0.5,Ａクラス!$A$10:$I$229,5,FALSE))</f>
        <v/>
      </c>
      <c r="E28" s="140" t="str">
        <f t="shared" si="9"/>
        <v>・</v>
      </c>
      <c r="F28" s="140" t="str">
        <f>IF(VLOOKUP(B28+0.25,Ａクラス!$A$10:$I$229,5,FALSE)="","",VLOOKUP(B28+0.25,Ａクラス!$A$10:$I$229,5,FALSE))</f>
        <v/>
      </c>
      <c r="G28" s="140" t="str">
        <f>IF(VLOOKUP(B28+0.75,Ａクラス!$A$10:$I$229,5,FALSE)="","",VLOOKUP(B28+0.75,Ａクラス!$A$10:$I$229,5,FALSE))</f>
        <v/>
      </c>
      <c r="H28" s="140" t="str">
        <f t="shared" si="10"/>
        <v>・</v>
      </c>
      <c r="I28" s="140" t="str">
        <f>VLOOKUP(B28,Ａクラス!$A$10:$J$229,2,FALSE)</f>
        <v>BA</v>
      </c>
      <c r="J28" s="140" t="e">
        <f>データ!$B$4</f>
        <v>#N/A</v>
      </c>
      <c r="K28" s="140" t="e">
        <f>データ!$B$5</f>
        <v>#N/A</v>
      </c>
      <c r="L28" s="132" t="str">
        <f t="shared" si="1"/>
        <v/>
      </c>
      <c r="M28" s="141" t="str">
        <f>IF(VLOOKUP(B28,Ａクラス!$A$10:$J$229,10,FALSE)="","",VLOOKUP(B28,Ａクラス!$A$10:$J$229,10,FALSE))</f>
        <v/>
      </c>
      <c r="O28" s="132">
        <v>22</v>
      </c>
      <c r="P28" s="132" t="str">
        <f t="shared" si="2"/>
        <v/>
      </c>
      <c r="Q28" s="150" t="str">
        <f t="shared" si="3"/>
        <v/>
      </c>
      <c r="R28" s="150" t="str">
        <f t="shared" si="4"/>
        <v/>
      </c>
      <c r="S28" s="150" t="str">
        <f t="shared" si="5"/>
        <v/>
      </c>
      <c r="T28" s="132" t="str">
        <f t="shared" si="6"/>
        <v/>
      </c>
      <c r="U28" s="132" t="str">
        <f t="shared" si="7"/>
        <v/>
      </c>
      <c r="V28" s="142" t="str">
        <f t="shared" si="11"/>
        <v/>
      </c>
    </row>
    <row r="29" spans="1:22" x14ac:dyDescent="0.2">
      <c r="A29" s="139" t="str">
        <f t="shared" si="8"/>
        <v/>
      </c>
      <c r="B29" s="140">
        <v>23</v>
      </c>
      <c r="C29" s="140" t="str">
        <f>IF(VLOOKUP(B29,Ａクラス!$A$10:$I$229,5,FALSE)="","",VLOOKUP(B29,Ａクラス!$A$10:$I$229,5,FALSE))</f>
        <v/>
      </c>
      <c r="D29" s="140" t="str">
        <f>IF(VLOOKUP(B29+0.5,Ａクラス!$A$10:$I$229,5,FALSE)="","",VLOOKUP(B29+0.5,Ａクラス!$A$10:$I$229,5,FALSE))</f>
        <v/>
      </c>
      <c r="E29" s="140" t="str">
        <f t="shared" si="9"/>
        <v>・</v>
      </c>
      <c r="F29" s="140" t="str">
        <f>IF(VLOOKUP(B29+0.25,Ａクラス!$A$10:$I$229,5,FALSE)="","",VLOOKUP(B29+0.25,Ａクラス!$A$10:$I$229,5,FALSE))</f>
        <v/>
      </c>
      <c r="G29" s="140" t="str">
        <f>IF(VLOOKUP(B29+0.75,Ａクラス!$A$10:$I$229,5,FALSE)="","",VLOOKUP(B29+0.75,Ａクラス!$A$10:$I$229,5,FALSE))</f>
        <v/>
      </c>
      <c r="H29" s="140" t="str">
        <f t="shared" si="10"/>
        <v>・</v>
      </c>
      <c r="I29" s="140" t="str">
        <f>VLOOKUP(B29,Ａクラス!$A$10:$J$229,2,FALSE)</f>
        <v>BA</v>
      </c>
      <c r="J29" s="140" t="e">
        <f>データ!$B$4</f>
        <v>#N/A</v>
      </c>
      <c r="K29" s="140" t="e">
        <f>データ!$B$5</f>
        <v>#N/A</v>
      </c>
      <c r="L29" s="132" t="str">
        <f t="shared" si="1"/>
        <v/>
      </c>
      <c r="M29" s="141" t="str">
        <f>IF(VLOOKUP(B29,Ａクラス!$A$10:$J$229,10,FALSE)="","",VLOOKUP(B29,Ａクラス!$A$10:$J$229,10,FALSE))</f>
        <v/>
      </c>
      <c r="O29" s="132">
        <v>23</v>
      </c>
      <c r="P29" s="132" t="str">
        <f t="shared" si="2"/>
        <v/>
      </c>
      <c r="Q29" s="150" t="str">
        <f t="shared" si="3"/>
        <v/>
      </c>
      <c r="R29" s="150" t="str">
        <f t="shared" si="4"/>
        <v/>
      </c>
      <c r="S29" s="150" t="str">
        <f t="shared" si="5"/>
        <v/>
      </c>
      <c r="T29" s="132" t="str">
        <f t="shared" si="6"/>
        <v/>
      </c>
      <c r="U29" s="132" t="str">
        <f t="shared" si="7"/>
        <v/>
      </c>
      <c r="V29" s="142" t="str">
        <f t="shared" si="11"/>
        <v/>
      </c>
    </row>
    <row r="30" spans="1:22" x14ac:dyDescent="0.2">
      <c r="A30" s="139" t="str">
        <f t="shared" si="8"/>
        <v/>
      </c>
      <c r="B30" s="140">
        <v>24</v>
      </c>
      <c r="C30" s="140" t="str">
        <f>IF(VLOOKUP(B30,Ａクラス!$A$10:$I$229,5,FALSE)="","",VLOOKUP(B30,Ａクラス!$A$10:$I$229,5,FALSE))</f>
        <v/>
      </c>
      <c r="D30" s="140" t="str">
        <f>IF(VLOOKUP(B30+0.5,Ａクラス!$A$10:$I$229,5,FALSE)="","",VLOOKUP(B30+0.5,Ａクラス!$A$10:$I$229,5,FALSE))</f>
        <v/>
      </c>
      <c r="E30" s="140" t="str">
        <f t="shared" si="9"/>
        <v>・</v>
      </c>
      <c r="F30" s="140" t="str">
        <f>IF(VLOOKUP(B30+0.25,Ａクラス!$A$10:$I$229,5,FALSE)="","",VLOOKUP(B30+0.25,Ａクラス!$A$10:$I$229,5,FALSE))</f>
        <v/>
      </c>
      <c r="G30" s="140" t="str">
        <f>IF(VLOOKUP(B30+0.75,Ａクラス!$A$10:$I$229,5,FALSE)="","",VLOOKUP(B30+0.75,Ａクラス!$A$10:$I$229,5,FALSE))</f>
        <v/>
      </c>
      <c r="H30" s="140" t="str">
        <f t="shared" si="10"/>
        <v>・</v>
      </c>
      <c r="I30" s="140" t="str">
        <f>VLOOKUP(B30,Ａクラス!$A$10:$J$229,2,FALSE)</f>
        <v>BA</v>
      </c>
      <c r="J30" s="140" t="e">
        <f>データ!$B$4</f>
        <v>#N/A</v>
      </c>
      <c r="K30" s="140" t="e">
        <f>データ!$B$5</f>
        <v>#N/A</v>
      </c>
      <c r="L30" s="132" t="str">
        <f t="shared" si="1"/>
        <v/>
      </c>
      <c r="M30" s="141" t="str">
        <f>IF(VLOOKUP(B30,Ａクラス!$A$10:$J$229,10,FALSE)="","",VLOOKUP(B30,Ａクラス!$A$10:$J$229,10,FALSE))</f>
        <v/>
      </c>
      <c r="O30" s="132">
        <v>24</v>
      </c>
      <c r="P30" s="132" t="str">
        <f t="shared" si="2"/>
        <v/>
      </c>
      <c r="Q30" s="150" t="str">
        <f t="shared" si="3"/>
        <v/>
      </c>
      <c r="R30" s="150" t="str">
        <f t="shared" si="4"/>
        <v/>
      </c>
      <c r="S30" s="150" t="str">
        <f t="shared" si="5"/>
        <v/>
      </c>
      <c r="T30" s="132" t="str">
        <f t="shared" si="6"/>
        <v/>
      </c>
      <c r="U30" s="132" t="str">
        <f t="shared" si="7"/>
        <v/>
      </c>
      <c r="V30" s="142" t="str">
        <f t="shared" si="11"/>
        <v/>
      </c>
    </row>
    <row r="31" spans="1:22" x14ac:dyDescent="0.2">
      <c r="A31" s="139" t="str">
        <f t="shared" si="8"/>
        <v/>
      </c>
      <c r="B31" s="140">
        <v>25</v>
      </c>
      <c r="C31" s="140" t="str">
        <f>IF(VLOOKUP(B31,Ａクラス!$A$10:$I$229,5,FALSE)="","",VLOOKUP(B31,Ａクラス!$A$10:$I$229,5,FALSE))</f>
        <v/>
      </c>
      <c r="D31" s="140" t="str">
        <f>IF(VLOOKUP(B31+0.5,Ａクラス!$A$10:$I$229,5,FALSE)="","",VLOOKUP(B31+0.5,Ａクラス!$A$10:$I$229,5,FALSE))</f>
        <v/>
      </c>
      <c r="E31" s="140" t="str">
        <f t="shared" si="9"/>
        <v>・</v>
      </c>
      <c r="F31" s="140" t="str">
        <f>IF(VLOOKUP(B31+0.25,Ａクラス!$A$10:$I$229,5,FALSE)="","",VLOOKUP(B31+0.25,Ａクラス!$A$10:$I$229,5,FALSE))</f>
        <v/>
      </c>
      <c r="G31" s="140" t="str">
        <f>IF(VLOOKUP(B31+0.75,Ａクラス!$A$10:$I$229,5,FALSE)="","",VLOOKUP(B31+0.75,Ａクラス!$A$10:$I$229,5,FALSE))</f>
        <v/>
      </c>
      <c r="H31" s="140" t="str">
        <f t="shared" si="10"/>
        <v>・</v>
      </c>
      <c r="I31" s="140" t="str">
        <f>VLOOKUP(B31,Ａクラス!$A$10:$J$229,2,FALSE)</f>
        <v>BA</v>
      </c>
      <c r="J31" s="140" t="e">
        <f>データ!$B$4</f>
        <v>#N/A</v>
      </c>
      <c r="K31" s="140" t="e">
        <f>データ!$B$5</f>
        <v>#N/A</v>
      </c>
      <c r="L31" s="132" t="str">
        <f t="shared" si="1"/>
        <v/>
      </c>
      <c r="M31" s="141" t="str">
        <f>IF(VLOOKUP(B31,Ａクラス!$A$10:$J$229,10,FALSE)="","",VLOOKUP(B31,Ａクラス!$A$10:$J$229,10,FALSE))</f>
        <v/>
      </c>
      <c r="O31" s="132">
        <v>25</v>
      </c>
      <c r="P31" s="132" t="str">
        <f t="shared" si="2"/>
        <v/>
      </c>
      <c r="Q31" s="150" t="str">
        <f t="shared" si="3"/>
        <v/>
      </c>
      <c r="R31" s="150" t="str">
        <f t="shared" si="4"/>
        <v/>
      </c>
      <c r="S31" s="150" t="str">
        <f t="shared" si="5"/>
        <v/>
      </c>
      <c r="T31" s="132" t="str">
        <f t="shared" si="6"/>
        <v/>
      </c>
      <c r="U31" s="132" t="str">
        <f t="shared" si="7"/>
        <v/>
      </c>
      <c r="V31" s="142" t="str">
        <f t="shared" si="11"/>
        <v/>
      </c>
    </row>
    <row r="32" spans="1:22" x14ac:dyDescent="0.2">
      <c r="A32" s="139" t="str">
        <f t="shared" si="8"/>
        <v/>
      </c>
      <c r="B32" s="140">
        <v>26</v>
      </c>
      <c r="C32" s="140" t="str">
        <f>IF(VLOOKUP(B32,Ａクラス!$A$10:$I$229,5,FALSE)="","",VLOOKUP(B32,Ａクラス!$A$10:$I$229,5,FALSE))</f>
        <v/>
      </c>
      <c r="D32" s="140" t="str">
        <f>IF(VLOOKUP(B32+0.5,Ａクラス!$A$10:$I$229,5,FALSE)="","",VLOOKUP(B32+0.5,Ａクラス!$A$10:$I$229,5,FALSE))</f>
        <v/>
      </c>
      <c r="E32" s="140" t="str">
        <f t="shared" si="9"/>
        <v>・</v>
      </c>
      <c r="F32" s="140" t="str">
        <f>IF(VLOOKUP(B32+0.25,Ａクラス!$A$10:$I$229,5,FALSE)="","",VLOOKUP(B32+0.25,Ａクラス!$A$10:$I$229,5,FALSE))</f>
        <v/>
      </c>
      <c r="G32" s="140" t="str">
        <f>IF(VLOOKUP(B32+0.75,Ａクラス!$A$10:$I$229,5,FALSE)="","",VLOOKUP(B32+0.75,Ａクラス!$A$10:$I$229,5,FALSE))</f>
        <v/>
      </c>
      <c r="H32" s="140" t="str">
        <f t="shared" si="10"/>
        <v>・</v>
      </c>
      <c r="I32" s="140" t="str">
        <f>VLOOKUP(B32,Ａクラス!$A$10:$J$229,2,FALSE)</f>
        <v>BA</v>
      </c>
      <c r="J32" s="140" t="e">
        <f>データ!$B$4</f>
        <v>#N/A</v>
      </c>
      <c r="K32" s="140" t="e">
        <f>データ!$B$5</f>
        <v>#N/A</v>
      </c>
      <c r="L32" s="132" t="str">
        <f t="shared" si="1"/>
        <v/>
      </c>
      <c r="M32" s="141" t="str">
        <f>IF(VLOOKUP(B32,Ａクラス!$A$10:$J$229,10,FALSE)="","",VLOOKUP(B32,Ａクラス!$A$10:$J$229,10,FALSE))</f>
        <v/>
      </c>
      <c r="O32" s="132">
        <v>26</v>
      </c>
      <c r="P32" s="132" t="str">
        <f t="shared" si="2"/>
        <v/>
      </c>
      <c r="Q32" s="150" t="str">
        <f t="shared" si="3"/>
        <v/>
      </c>
      <c r="R32" s="150" t="str">
        <f t="shared" si="4"/>
        <v/>
      </c>
      <c r="S32" s="150" t="str">
        <f t="shared" si="5"/>
        <v/>
      </c>
      <c r="T32" s="132" t="str">
        <f t="shared" si="6"/>
        <v/>
      </c>
      <c r="U32" s="132" t="str">
        <f t="shared" si="7"/>
        <v/>
      </c>
      <c r="V32" s="142" t="str">
        <f t="shared" si="11"/>
        <v/>
      </c>
    </row>
    <row r="33" spans="1:22" x14ac:dyDescent="0.2">
      <c r="A33" s="139" t="str">
        <f t="shared" si="8"/>
        <v/>
      </c>
      <c r="B33" s="140">
        <v>27</v>
      </c>
      <c r="C33" s="140" t="str">
        <f>IF(VLOOKUP(B33,Ａクラス!$A$10:$I$229,5,FALSE)="","",VLOOKUP(B33,Ａクラス!$A$10:$I$229,5,FALSE))</f>
        <v/>
      </c>
      <c r="D33" s="140" t="str">
        <f>IF(VLOOKUP(B33+0.5,Ａクラス!$A$10:$I$229,5,FALSE)="","",VLOOKUP(B33+0.5,Ａクラス!$A$10:$I$229,5,FALSE))</f>
        <v/>
      </c>
      <c r="E33" s="140" t="str">
        <f t="shared" si="9"/>
        <v>・</v>
      </c>
      <c r="F33" s="140" t="str">
        <f>IF(VLOOKUP(B33+0.25,Ａクラス!$A$10:$I$229,5,FALSE)="","",VLOOKUP(B33+0.25,Ａクラス!$A$10:$I$229,5,FALSE))</f>
        <v/>
      </c>
      <c r="G33" s="140" t="str">
        <f>IF(VLOOKUP(B33+0.75,Ａクラス!$A$10:$I$229,5,FALSE)="","",VLOOKUP(B33+0.75,Ａクラス!$A$10:$I$229,5,FALSE))</f>
        <v/>
      </c>
      <c r="H33" s="140" t="str">
        <f t="shared" si="10"/>
        <v>・</v>
      </c>
      <c r="I33" s="140" t="str">
        <f>VLOOKUP(B33,Ａクラス!$A$10:$J$229,2,FALSE)</f>
        <v>BA</v>
      </c>
      <c r="J33" s="140" t="e">
        <f>データ!$B$4</f>
        <v>#N/A</v>
      </c>
      <c r="K33" s="140" t="e">
        <f>データ!$B$5</f>
        <v>#N/A</v>
      </c>
      <c r="L33" s="132" t="str">
        <f t="shared" si="1"/>
        <v/>
      </c>
      <c r="M33" s="141" t="str">
        <f>IF(VLOOKUP(B33,Ａクラス!$A$10:$J$229,10,FALSE)="","",VLOOKUP(B33,Ａクラス!$A$10:$J$229,10,FALSE))</f>
        <v/>
      </c>
      <c r="O33" s="132">
        <v>27</v>
      </c>
      <c r="P33" s="132" t="str">
        <f t="shared" si="2"/>
        <v/>
      </c>
      <c r="Q33" s="150" t="str">
        <f t="shared" si="3"/>
        <v/>
      </c>
      <c r="R33" s="150" t="str">
        <f t="shared" si="4"/>
        <v/>
      </c>
      <c r="S33" s="150" t="str">
        <f t="shared" si="5"/>
        <v/>
      </c>
      <c r="T33" s="132" t="str">
        <f t="shared" si="6"/>
        <v/>
      </c>
      <c r="U33" s="132" t="str">
        <f t="shared" si="7"/>
        <v/>
      </c>
      <c r="V33" s="142" t="str">
        <f t="shared" si="11"/>
        <v/>
      </c>
    </row>
    <row r="34" spans="1:22" x14ac:dyDescent="0.2">
      <c r="A34" s="139" t="str">
        <f t="shared" si="8"/>
        <v/>
      </c>
      <c r="B34" s="140">
        <v>28</v>
      </c>
      <c r="C34" s="140" t="str">
        <f>IF(VLOOKUP(B34,Ａクラス!$A$10:$I$229,5,FALSE)="","",VLOOKUP(B34,Ａクラス!$A$10:$I$229,5,FALSE))</f>
        <v/>
      </c>
      <c r="D34" s="140" t="str">
        <f>IF(VLOOKUP(B34+0.5,Ａクラス!$A$10:$I$229,5,FALSE)="","",VLOOKUP(B34+0.5,Ａクラス!$A$10:$I$229,5,FALSE))</f>
        <v/>
      </c>
      <c r="E34" s="140" t="str">
        <f t="shared" si="9"/>
        <v>・</v>
      </c>
      <c r="F34" s="140" t="str">
        <f>IF(VLOOKUP(B34+0.25,Ａクラス!$A$10:$I$229,5,FALSE)="","",VLOOKUP(B34+0.25,Ａクラス!$A$10:$I$229,5,FALSE))</f>
        <v/>
      </c>
      <c r="G34" s="140" t="str">
        <f>IF(VLOOKUP(B34+0.75,Ａクラス!$A$10:$I$229,5,FALSE)="","",VLOOKUP(B34+0.75,Ａクラス!$A$10:$I$229,5,FALSE))</f>
        <v/>
      </c>
      <c r="H34" s="140" t="str">
        <f t="shared" si="10"/>
        <v>・</v>
      </c>
      <c r="I34" s="140" t="str">
        <f>VLOOKUP(B34,Ａクラス!$A$10:$J$229,2,FALSE)</f>
        <v>BA</v>
      </c>
      <c r="J34" s="140" t="e">
        <f>データ!$B$4</f>
        <v>#N/A</v>
      </c>
      <c r="K34" s="140" t="e">
        <f>データ!$B$5</f>
        <v>#N/A</v>
      </c>
      <c r="L34" s="132" t="str">
        <f t="shared" si="1"/>
        <v/>
      </c>
      <c r="M34" s="141" t="str">
        <f>IF(VLOOKUP(B34,Ａクラス!$A$10:$J$229,10,FALSE)="","",VLOOKUP(B34,Ａクラス!$A$10:$J$229,10,FALSE))</f>
        <v/>
      </c>
      <c r="O34" s="132">
        <v>28</v>
      </c>
      <c r="P34" s="132" t="str">
        <f t="shared" si="2"/>
        <v/>
      </c>
      <c r="Q34" s="150" t="str">
        <f t="shared" si="3"/>
        <v/>
      </c>
      <c r="R34" s="150" t="str">
        <f t="shared" si="4"/>
        <v/>
      </c>
      <c r="S34" s="150" t="str">
        <f t="shared" si="5"/>
        <v/>
      </c>
      <c r="T34" s="132" t="str">
        <f t="shared" si="6"/>
        <v/>
      </c>
      <c r="U34" s="132" t="str">
        <f t="shared" si="7"/>
        <v/>
      </c>
      <c r="V34" s="142" t="str">
        <f t="shared" si="11"/>
        <v/>
      </c>
    </row>
    <row r="35" spans="1:22" x14ac:dyDescent="0.2">
      <c r="A35" s="139" t="str">
        <f t="shared" si="8"/>
        <v/>
      </c>
      <c r="B35" s="140">
        <v>29</v>
      </c>
      <c r="C35" s="140" t="str">
        <f>IF(VLOOKUP(B35,Ａクラス!$A$10:$I$229,5,FALSE)="","",VLOOKUP(B35,Ａクラス!$A$10:$I$229,5,FALSE))</f>
        <v/>
      </c>
      <c r="D35" s="140" t="str">
        <f>IF(VLOOKUP(B35+0.5,Ａクラス!$A$10:$I$229,5,FALSE)="","",VLOOKUP(B35+0.5,Ａクラス!$A$10:$I$229,5,FALSE))</f>
        <v/>
      </c>
      <c r="E35" s="140" t="str">
        <f t="shared" si="9"/>
        <v>・</v>
      </c>
      <c r="F35" s="140" t="str">
        <f>IF(VLOOKUP(B35+0.25,Ａクラス!$A$10:$I$229,5,FALSE)="","",VLOOKUP(B35+0.25,Ａクラス!$A$10:$I$229,5,FALSE))</f>
        <v/>
      </c>
      <c r="G35" s="140" t="str">
        <f>IF(VLOOKUP(B35+0.75,Ａクラス!$A$10:$I$229,5,FALSE)="","",VLOOKUP(B35+0.75,Ａクラス!$A$10:$I$229,5,FALSE))</f>
        <v/>
      </c>
      <c r="H35" s="140" t="str">
        <f t="shared" si="10"/>
        <v>・</v>
      </c>
      <c r="I35" s="140" t="str">
        <f>VLOOKUP(B35,Ａクラス!$A$10:$J$229,2,FALSE)</f>
        <v>BA</v>
      </c>
      <c r="J35" s="140" t="e">
        <f>データ!$B$4</f>
        <v>#N/A</v>
      </c>
      <c r="K35" s="140" t="e">
        <f>データ!$B$5</f>
        <v>#N/A</v>
      </c>
      <c r="L35" s="132" t="str">
        <f t="shared" si="1"/>
        <v/>
      </c>
      <c r="M35" s="141" t="str">
        <f>IF(VLOOKUP(B35,Ａクラス!$A$10:$J$229,10,FALSE)="","",VLOOKUP(B35,Ａクラス!$A$10:$J$229,10,FALSE))</f>
        <v/>
      </c>
      <c r="O35" s="132">
        <v>29</v>
      </c>
      <c r="P35" s="132" t="str">
        <f t="shared" si="2"/>
        <v/>
      </c>
      <c r="Q35" s="150" t="str">
        <f t="shared" si="3"/>
        <v/>
      </c>
      <c r="R35" s="150" t="str">
        <f t="shared" si="4"/>
        <v/>
      </c>
      <c r="S35" s="150" t="str">
        <f t="shared" si="5"/>
        <v/>
      </c>
      <c r="T35" s="132" t="str">
        <f t="shared" si="6"/>
        <v/>
      </c>
      <c r="U35" s="132" t="str">
        <f t="shared" si="7"/>
        <v/>
      </c>
      <c r="V35" s="142" t="str">
        <f t="shared" si="11"/>
        <v/>
      </c>
    </row>
    <row r="36" spans="1:22" x14ac:dyDescent="0.2">
      <c r="A36" s="139" t="str">
        <f t="shared" si="8"/>
        <v/>
      </c>
      <c r="B36" s="140">
        <v>30</v>
      </c>
      <c r="C36" s="140" t="str">
        <f>IF(VLOOKUP(B36,Ａクラス!$A$10:$I$229,5,FALSE)="","",VLOOKUP(B36,Ａクラス!$A$10:$I$229,5,FALSE))</f>
        <v/>
      </c>
      <c r="D36" s="140" t="str">
        <f>IF(VLOOKUP(B36+0.5,Ａクラス!$A$10:$I$229,5,FALSE)="","",VLOOKUP(B36+0.5,Ａクラス!$A$10:$I$229,5,FALSE))</f>
        <v/>
      </c>
      <c r="E36" s="140" t="str">
        <f t="shared" si="9"/>
        <v>・</v>
      </c>
      <c r="F36" s="140" t="str">
        <f>IF(VLOOKUP(B36+0.25,Ａクラス!$A$10:$I$229,5,FALSE)="","",VLOOKUP(B36+0.25,Ａクラス!$A$10:$I$229,5,FALSE))</f>
        <v/>
      </c>
      <c r="G36" s="140" t="str">
        <f>IF(VLOOKUP(B36+0.75,Ａクラス!$A$10:$I$229,5,FALSE)="","",VLOOKUP(B36+0.75,Ａクラス!$A$10:$I$229,5,FALSE))</f>
        <v/>
      </c>
      <c r="H36" s="140" t="str">
        <f t="shared" si="10"/>
        <v>・</v>
      </c>
      <c r="I36" s="140" t="str">
        <f>VLOOKUP(B36,Ａクラス!$A$10:$J$229,2,FALSE)</f>
        <v>BA</v>
      </c>
      <c r="J36" s="140" t="e">
        <f>データ!$B$4</f>
        <v>#N/A</v>
      </c>
      <c r="K36" s="140" t="e">
        <f>データ!$B$5</f>
        <v>#N/A</v>
      </c>
      <c r="L36" s="132" t="str">
        <f t="shared" si="1"/>
        <v/>
      </c>
      <c r="M36" s="141" t="str">
        <f>IF(VLOOKUP(B36,Ａクラス!$A$10:$J$229,10,FALSE)="","",VLOOKUP(B36,Ａクラス!$A$10:$J$229,10,FALSE))</f>
        <v/>
      </c>
      <c r="O36" s="132">
        <v>30</v>
      </c>
      <c r="P36" s="132" t="str">
        <f t="shared" si="2"/>
        <v/>
      </c>
      <c r="Q36" s="150" t="str">
        <f t="shared" si="3"/>
        <v/>
      </c>
      <c r="R36" s="150" t="str">
        <f t="shared" si="4"/>
        <v/>
      </c>
      <c r="S36" s="150" t="str">
        <f t="shared" si="5"/>
        <v/>
      </c>
      <c r="T36" s="132" t="str">
        <f t="shared" si="6"/>
        <v/>
      </c>
      <c r="U36" s="132" t="str">
        <f t="shared" si="7"/>
        <v/>
      </c>
      <c r="V36" s="142" t="str">
        <f t="shared" si="11"/>
        <v/>
      </c>
    </row>
    <row r="37" spans="1:22" x14ac:dyDescent="0.2">
      <c r="A37" s="139" t="str">
        <f t="shared" si="8"/>
        <v/>
      </c>
      <c r="B37" s="140">
        <v>31</v>
      </c>
      <c r="C37" s="140" t="str">
        <f>IF(VLOOKUP(B37,Ａクラス!$A$10:$I$229,5,FALSE)="","",VLOOKUP(B37,Ａクラス!$A$10:$I$229,5,FALSE))</f>
        <v/>
      </c>
      <c r="D37" s="140" t="str">
        <f>IF(VLOOKUP(B37+0.5,Ａクラス!$A$10:$I$229,5,FALSE)="","",VLOOKUP(B37+0.5,Ａクラス!$A$10:$I$229,5,FALSE))</f>
        <v/>
      </c>
      <c r="E37" s="140" t="str">
        <f t="shared" si="9"/>
        <v>・</v>
      </c>
      <c r="F37" s="140" t="str">
        <f>IF(VLOOKUP(B37+0.25,Ａクラス!$A$10:$I$229,5,FALSE)="","",VLOOKUP(B37+0.25,Ａクラス!$A$10:$I$229,5,FALSE))</f>
        <v/>
      </c>
      <c r="G37" s="140" t="str">
        <f>IF(VLOOKUP(B37+0.75,Ａクラス!$A$10:$I$229,5,FALSE)="","",VLOOKUP(B37+0.75,Ａクラス!$A$10:$I$229,5,FALSE))</f>
        <v/>
      </c>
      <c r="H37" s="140" t="str">
        <f t="shared" si="10"/>
        <v>・</v>
      </c>
      <c r="I37" s="140" t="str">
        <f>VLOOKUP(B37,Ａクラス!$A$10:$J$229,2,FALSE)</f>
        <v>BA</v>
      </c>
      <c r="J37" s="140" t="e">
        <f>データ!$B$4</f>
        <v>#N/A</v>
      </c>
      <c r="K37" s="140" t="e">
        <f>データ!$B$5</f>
        <v>#N/A</v>
      </c>
      <c r="L37" s="132" t="str">
        <f t="shared" si="1"/>
        <v/>
      </c>
      <c r="M37" s="141" t="str">
        <f>IF(VLOOKUP(B37,Ａクラス!$A$10:$J$229,10,FALSE)="","",VLOOKUP(B37,Ａクラス!$A$10:$J$229,10,FALSE))</f>
        <v/>
      </c>
      <c r="O37" s="132">
        <v>31</v>
      </c>
      <c r="P37" s="132" t="str">
        <f t="shared" si="2"/>
        <v/>
      </c>
      <c r="Q37" s="150" t="str">
        <f t="shared" si="3"/>
        <v/>
      </c>
      <c r="R37" s="150" t="str">
        <f t="shared" si="4"/>
        <v/>
      </c>
      <c r="S37" s="150" t="str">
        <f t="shared" si="5"/>
        <v/>
      </c>
      <c r="T37" s="132" t="str">
        <f t="shared" si="6"/>
        <v/>
      </c>
      <c r="U37" s="132" t="str">
        <f t="shared" si="7"/>
        <v/>
      </c>
      <c r="V37" s="142" t="str">
        <f t="shared" si="11"/>
        <v/>
      </c>
    </row>
    <row r="38" spans="1:22" x14ac:dyDescent="0.2">
      <c r="A38" s="139" t="str">
        <f t="shared" si="8"/>
        <v/>
      </c>
      <c r="B38" s="140">
        <v>32</v>
      </c>
      <c r="C38" s="140" t="str">
        <f>IF(VLOOKUP(B38,Ａクラス!$A$10:$I$229,5,FALSE)="","",VLOOKUP(B38,Ａクラス!$A$10:$I$229,5,FALSE))</f>
        <v/>
      </c>
      <c r="D38" s="140" t="str">
        <f>IF(VLOOKUP(B38+0.5,Ａクラス!$A$10:$I$229,5,FALSE)="","",VLOOKUP(B38+0.5,Ａクラス!$A$10:$I$229,5,FALSE))</f>
        <v/>
      </c>
      <c r="E38" s="140" t="str">
        <f t="shared" si="9"/>
        <v>・</v>
      </c>
      <c r="F38" s="140" t="str">
        <f>IF(VLOOKUP(B38+0.25,Ａクラス!$A$10:$I$229,5,FALSE)="","",VLOOKUP(B38+0.25,Ａクラス!$A$10:$I$229,5,FALSE))</f>
        <v/>
      </c>
      <c r="G38" s="140" t="str">
        <f>IF(VLOOKUP(B38+0.75,Ａクラス!$A$10:$I$229,5,FALSE)="","",VLOOKUP(B38+0.75,Ａクラス!$A$10:$I$229,5,FALSE))</f>
        <v/>
      </c>
      <c r="H38" s="140" t="str">
        <f t="shared" si="10"/>
        <v>・</v>
      </c>
      <c r="I38" s="140" t="str">
        <f>VLOOKUP(B38,Ａクラス!$A$10:$J$229,2,FALSE)</f>
        <v>BA</v>
      </c>
      <c r="J38" s="140" t="e">
        <f>データ!$B$4</f>
        <v>#N/A</v>
      </c>
      <c r="K38" s="140" t="e">
        <f>データ!$B$5</f>
        <v>#N/A</v>
      </c>
      <c r="L38" s="132" t="str">
        <f t="shared" si="1"/>
        <v/>
      </c>
      <c r="M38" s="141" t="str">
        <f>IF(VLOOKUP(B38,Ａクラス!$A$10:$J$229,10,FALSE)="","",VLOOKUP(B38,Ａクラス!$A$10:$J$229,10,FALSE))</f>
        <v/>
      </c>
      <c r="O38" s="132">
        <v>32</v>
      </c>
      <c r="P38" s="132" t="str">
        <f t="shared" si="2"/>
        <v/>
      </c>
      <c r="Q38" s="150" t="str">
        <f t="shared" si="3"/>
        <v/>
      </c>
      <c r="R38" s="150" t="str">
        <f t="shared" si="4"/>
        <v/>
      </c>
      <c r="S38" s="150" t="str">
        <f t="shared" si="5"/>
        <v/>
      </c>
      <c r="T38" s="132" t="str">
        <f t="shared" si="6"/>
        <v/>
      </c>
      <c r="U38" s="132" t="str">
        <f t="shared" si="7"/>
        <v/>
      </c>
      <c r="V38" s="142" t="str">
        <f t="shared" si="11"/>
        <v/>
      </c>
    </row>
    <row r="39" spans="1:22" x14ac:dyDescent="0.2">
      <c r="A39" s="139" t="str">
        <f t="shared" si="8"/>
        <v/>
      </c>
      <c r="B39" s="140">
        <v>33</v>
      </c>
      <c r="C39" s="140" t="str">
        <f>IF(VLOOKUP(B39,Ａクラス!$A$10:$I$229,5,FALSE)="","",VLOOKUP(B39,Ａクラス!$A$10:$I$229,5,FALSE))</f>
        <v/>
      </c>
      <c r="D39" s="140" t="str">
        <f>IF(VLOOKUP(B39+0.5,Ａクラス!$A$10:$I$229,5,FALSE)="","",VLOOKUP(B39+0.5,Ａクラス!$A$10:$I$229,5,FALSE))</f>
        <v/>
      </c>
      <c r="E39" s="140" t="str">
        <f t="shared" si="9"/>
        <v>・</v>
      </c>
      <c r="F39" s="140" t="str">
        <f>IF(VLOOKUP(B39+0.25,Ａクラス!$A$10:$I$229,5,FALSE)="","",VLOOKUP(B39+0.25,Ａクラス!$A$10:$I$229,5,FALSE))</f>
        <v/>
      </c>
      <c r="G39" s="140" t="str">
        <f>IF(VLOOKUP(B39+0.75,Ａクラス!$A$10:$I$229,5,FALSE)="","",VLOOKUP(B39+0.75,Ａクラス!$A$10:$I$229,5,FALSE))</f>
        <v/>
      </c>
      <c r="H39" s="140" t="str">
        <f t="shared" si="10"/>
        <v>・</v>
      </c>
      <c r="I39" s="140" t="str">
        <f>VLOOKUP(B39,Ａクラス!$A$10:$J$229,2,FALSE)</f>
        <v>BA</v>
      </c>
      <c r="J39" s="140" t="e">
        <f>データ!$B$4</f>
        <v>#N/A</v>
      </c>
      <c r="K39" s="140" t="e">
        <f>データ!$B$5</f>
        <v>#N/A</v>
      </c>
      <c r="L39" s="132" t="str">
        <f t="shared" si="1"/>
        <v/>
      </c>
      <c r="M39" s="141" t="str">
        <f>IF(VLOOKUP(B39,Ａクラス!$A$10:$J$229,10,FALSE)="","",VLOOKUP(B39,Ａクラス!$A$10:$J$229,10,FALSE))</f>
        <v/>
      </c>
      <c r="O39" s="132">
        <v>33</v>
      </c>
      <c r="P39" s="132" t="str">
        <f t="shared" si="2"/>
        <v/>
      </c>
      <c r="Q39" s="150" t="str">
        <f t="shared" si="3"/>
        <v/>
      </c>
      <c r="R39" s="150" t="str">
        <f t="shared" si="4"/>
        <v/>
      </c>
      <c r="S39" s="150" t="str">
        <f t="shared" si="5"/>
        <v/>
      </c>
      <c r="T39" s="132" t="str">
        <f t="shared" si="6"/>
        <v/>
      </c>
      <c r="U39" s="132" t="str">
        <f t="shared" si="7"/>
        <v/>
      </c>
      <c r="V39" s="142" t="str">
        <f t="shared" si="11"/>
        <v/>
      </c>
    </row>
    <row r="40" spans="1:22" x14ac:dyDescent="0.2">
      <c r="A40" s="139" t="str">
        <f t="shared" si="8"/>
        <v/>
      </c>
      <c r="B40" s="140">
        <v>34</v>
      </c>
      <c r="C40" s="140" t="str">
        <f>IF(VLOOKUP(B40,Ａクラス!$A$10:$I$229,5,FALSE)="","",VLOOKUP(B40,Ａクラス!$A$10:$I$229,5,FALSE))</f>
        <v/>
      </c>
      <c r="D40" s="140" t="str">
        <f>IF(VLOOKUP(B40+0.5,Ａクラス!$A$10:$I$229,5,FALSE)="","",VLOOKUP(B40+0.5,Ａクラス!$A$10:$I$229,5,FALSE))</f>
        <v/>
      </c>
      <c r="E40" s="140" t="str">
        <f t="shared" si="9"/>
        <v>・</v>
      </c>
      <c r="F40" s="140" t="str">
        <f>IF(VLOOKUP(B40+0.25,Ａクラス!$A$10:$I$229,5,FALSE)="","",VLOOKUP(B40+0.25,Ａクラス!$A$10:$I$229,5,FALSE))</f>
        <v/>
      </c>
      <c r="G40" s="140" t="str">
        <f>IF(VLOOKUP(B40+0.75,Ａクラス!$A$10:$I$229,5,FALSE)="","",VLOOKUP(B40+0.75,Ａクラス!$A$10:$I$229,5,FALSE))</f>
        <v/>
      </c>
      <c r="H40" s="140" t="str">
        <f t="shared" si="10"/>
        <v>・</v>
      </c>
      <c r="I40" s="140" t="str">
        <f>VLOOKUP(B40,Ａクラス!$A$10:$J$229,2,FALSE)</f>
        <v>BA</v>
      </c>
      <c r="J40" s="140" t="e">
        <f>データ!$B$4</f>
        <v>#N/A</v>
      </c>
      <c r="K40" s="140" t="e">
        <f>データ!$B$5</f>
        <v>#N/A</v>
      </c>
      <c r="L40" s="132" t="str">
        <f t="shared" si="1"/>
        <v/>
      </c>
      <c r="M40" s="141" t="str">
        <f>IF(VLOOKUP(B40,Ａクラス!$A$10:$J$229,10,FALSE)="","",VLOOKUP(B40,Ａクラス!$A$10:$J$229,10,FALSE))</f>
        <v/>
      </c>
      <c r="O40" s="132">
        <v>34</v>
      </c>
      <c r="P40" s="132" t="str">
        <f t="shared" si="2"/>
        <v/>
      </c>
      <c r="Q40" s="150" t="str">
        <f t="shared" si="3"/>
        <v/>
      </c>
      <c r="R40" s="150" t="str">
        <f t="shared" si="4"/>
        <v/>
      </c>
      <c r="S40" s="150" t="str">
        <f t="shared" si="5"/>
        <v/>
      </c>
      <c r="T40" s="132" t="str">
        <f t="shared" si="6"/>
        <v/>
      </c>
      <c r="U40" s="132" t="str">
        <f t="shared" si="7"/>
        <v/>
      </c>
      <c r="V40" s="142" t="str">
        <f t="shared" si="11"/>
        <v/>
      </c>
    </row>
    <row r="41" spans="1:22" x14ac:dyDescent="0.2">
      <c r="A41" s="139" t="str">
        <f t="shared" si="8"/>
        <v/>
      </c>
      <c r="B41" s="140">
        <v>35</v>
      </c>
      <c r="C41" s="140" t="str">
        <f>IF(VLOOKUP(B41,Ａクラス!$A$10:$I$229,5,FALSE)="","",VLOOKUP(B41,Ａクラス!$A$10:$I$229,5,FALSE))</f>
        <v/>
      </c>
      <c r="D41" s="140" t="str">
        <f>IF(VLOOKUP(B41+0.5,Ａクラス!$A$10:$I$229,5,FALSE)="","",VLOOKUP(B41+0.5,Ａクラス!$A$10:$I$229,5,FALSE))</f>
        <v/>
      </c>
      <c r="E41" s="140" t="str">
        <f t="shared" si="9"/>
        <v>・</v>
      </c>
      <c r="F41" s="140" t="str">
        <f>IF(VLOOKUP(B41+0.25,Ａクラス!$A$10:$I$229,5,FALSE)="","",VLOOKUP(B41+0.25,Ａクラス!$A$10:$I$229,5,FALSE))</f>
        <v/>
      </c>
      <c r="G41" s="140" t="str">
        <f>IF(VLOOKUP(B41+0.75,Ａクラス!$A$10:$I$229,5,FALSE)="","",VLOOKUP(B41+0.75,Ａクラス!$A$10:$I$229,5,FALSE))</f>
        <v/>
      </c>
      <c r="H41" s="140" t="str">
        <f t="shared" si="10"/>
        <v>・</v>
      </c>
      <c r="I41" s="140" t="str">
        <f>VLOOKUP(B41,Ａクラス!$A$10:$J$229,2,FALSE)</f>
        <v>BA</v>
      </c>
      <c r="J41" s="140" t="e">
        <f>データ!$B$4</f>
        <v>#N/A</v>
      </c>
      <c r="K41" s="140" t="e">
        <f>データ!$B$5</f>
        <v>#N/A</v>
      </c>
      <c r="L41" s="132" t="str">
        <f t="shared" si="1"/>
        <v/>
      </c>
      <c r="M41" s="141" t="str">
        <f>IF(VLOOKUP(B41,Ａクラス!$A$10:$J$229,10,FALSE)="","",VLOOKUP(B41,Ａクラス!$A$10:$J$229,10,FALSE))</f>
        <v/>
      </c>
      <c r="O41" s="132">
        <v>35</v>
      </c>
      <c r="P41" s="132" t="str">
        <f t="shared" si="2"/>
        <v/>
      </c>
      <c r="Q41" s="150" t="str">
        <f t="shared" si="3"/>
        <v/>
      </c>
      <c r="R41" s="150" t="str">
        <f t="shared" si="4"/>
        <v/>
      </c>
      <c r="S41" s="150" t="str">
        <f t="shared" si="5"/>
        <v/>
      </c>
      <c r="T41" s="132" t="str">
        <f t="shared" si="6"/>
        <v/>
      </c>
      <c r="U41" s="132" t="str">
        <f t="shared" si="7"/>
        <v/>
      </c>
      <c r="V41" s="142" t="str">
        <f t="shared" si="11"/>
        <v/>
      </c>
    </row>
    <row r="42" spans="1:22" x14ac:dyDescent="0.2">
      <c r="A42" s="139" t="str">
        <f t="shared" si="8"/>
        <v/>
      </c>
      <c r="B42" s="140">
        <v>36</v>
      </c>
      <c r="C42" s="140" t="str">
        <f>IF(VLOOKUP(B42,Ａクラス!$A$10:$I$229,5,FALSE)="","",VLOOKUP(B42,Ａクラス!$A$10:$I$229,5,FALSE))</f>
        <v/>
      </c>
      <c r="D42" s="140" t="str">
        <f>IF(VLOOKUP(B42+0.5,Ａクラス!$A$10:$I$229,5,FALSE)="","",VLOOKUP(B42+0.5,Ａクラス!$A$10:$I$229,5,FALSE))</f>
        <v/>
      </c>
      <c r="E42" s="140" t="str">
        <f t="shared" si="9"/>
        <v>・</v>
      </c>
      <c r="F42" s="140" t="str">
        <f>IF(VLOOKUP(B42+0.25,Ａクラス!$A$10:$I$229,5,FALSE)="","",VLOOKUP(B42+0.25,Ａクラス!$A$10:$I$229,5,FALSE))</f>
        <v/>
      </c>
      <c r="G42" s="140" t="str">
        <f>IF(VLOOKUP(B42+0.75,Ａクラス!$A$10:$I$229,5,FALSE)="","",VLOOKUP(B42+0.75,Ａクラス!$A$10:$I$229,5,FALSE))</f>
        <v/>
      </c>
      <c r="H42" s="140" t="str">
        <f t="shared" si="10"/>
        <v>・</v>
      </c>
      <c r="I42" s="140" t="str">
        <f>VLOOKUP(B42,Ａクラス!$A$10:$J$229,2,FALSE)</f>
        <v>BA</v>
      </c>
      <c r="J42" s="140" t="e">
        <f>データ!$B$4</f>
        <v>#N/A</v>
      </c>
      <c r="K42" s="140" t="e">
        <f>データ!$B$5</f>
        <v>#N/A</v>
      </c>
      <c r="L42" s="132" t="str">
        <f t="shared" si="1"/>
        <v/>
      </c>
      <c r="M42" s="141" t="str">
        <f>IF(VLOOKUP(B42,Ａクラス!$A$10:$J$229,10,FALSE)="","",VLOOKUP(B42,Ａクラス!$A$10:$J$229,10,FALSE))</f>
        <v/>
      </c>
      <c r="O42" s="132">
        <v>36</v>
      </c>
      <c r="P42" s="132" t="str">
        <f t="shared" si="2"/>
        <v/>
      </c>
      <c r="Q42" s="150" t="str">
        <f t="shared" si="3"/>
        <v/>
      </c>
      <c r="R42" s="150" t="str">
        <f t="shared" si="4"/>
        <v/>
      </c>
      <c r="S42" s="150" t="str">
        <f t="shared" si="5"/>
        <v/>
      </c>
      <c r="T42" s="132" t="str">
        <f t="shared" si="6"/>
        <v/>
      </c>
      <c r="U42" s="132" t="str">
        <f t="shared" si="7"/>
        <v/>
      </c>
      <c r="V42" s="142" t="str">
        <f t="shared" si="11"/>
        <v/>
      </c>
    </row>
    <row r="43" spans="1:22" x14ac:dyDescent="0.2">
      <c r="A43" s="139" t="str">
        <f t="shared" si="8"/>
        <v/>
      </c>
      <c r="B43" s="140">
        <v>37</v>
      </c>
      <c r="C43" s="140" t="str">
        <f>IF(VLOOKUP(B43,Ａクラス!$A$10:$I$229,5,FALSE)="","",VLOOKUP(B43,Ａクラス!$A$10:$I$229,5,FALSE))</f>
        <v/>
      </c>
      <c r="D43" s="140" t="str">
        <f>IF(VLOOKUP(B43+0.5,Ａクラス!$A$10:$I$229,5,FALSE)="","",VLOOKUP(B43+0.5,Ａクラス!$A$10:$I$229,5,FALSE))</f>
        <v/>
      </c>
      <c r="E43" s="140" t="str">
        <f t="shared" si="9"/>
        <v>・</v>
      </c>
      <c r="F43" s="140" t="str">
        <f>IF(VLOOKUP(B43+0.25,Ａクラス!$A$10:$I$229,5,FALSE)="","",VLOOKUP(B43+0.25,Ａクラス!$A$10:$I$229,5,FALSE))</f>
        <v/>
      </c>
      <c r="G43" s="140" t="str">
        <f>IF(VLOOKUP(B43+0.75,Ａクラス!$A$10:$I$229,5,FALSE)="","",VLOOKUP(B43+0.75,Ａクラス!$A$10:$I$229,5,FALSE))</f>
        <v/>
      </c>
      <c r="H43" s="140" t="str">
        <f t="shared" si="10"/>
        <v>・</v>
      </c>
      <c r="I43" s="140" t="str">
        <f>VLOOKUP(B43,Ａクラス!$A$10:$J$229,2,FALSE)</f>
        <v>BA</v>
      </c>
      <c r="J43" s="140" t="e">
        <f>データ!$B$4</f>
        <v>#N/A</v>
      </c>
      <c r="K43" s="140" t="e">
        <f>データ!$B$5</f>
        <v>#N/A</v>
      </c>
      <c r="L43" s="132" t="str">
        <f t="shared" si="1"/>
        <v/>
      </c>
      <c r="M43" s="141" t="str">
        <f>IF(VLOOKUP(B43,Ａクラス!$A$10:$J$229,10,FALSE)="","",VLOOKUP(B43,Ａクラス!$A$10:$J$229,10,FALSE))</f>
        <v/>
      </c>
      <c r="O43" s="132">
        <v>37</v>
      </c>
      <c r="P43" s="132" t="str">
        <f t="shared" si="2"/>
        <v/>
      </c>
      <c r="Q43" s="150" t="str">
        <f t="shared" si="3"/>
        <v/>
      </c>
      <c r="R43" s="150" t="str">
        <f t="shared" si="4"/>
        <v/>
      </c>
      <c r="S43" s="150" t="str">
        <f t="shared" si="5"/>
        <v/>
      </c>
      <c r="T43" s="132" t="str">
        <f t="shared" si="6"/>
        <v/>
      </c>
      <c r="U43" s="132" t="str">
        <f t="shared" si="7"/>
        <v/>
      </c>
      <c r="V43" s="142" t="str">
        <f t="shared" si="11"/>
        <v/>
      </c>
    </row>
    <row r="44" spans="1:22" x14ac:dyDescent="0.2">
      <c r="A44" s="139" t="str">
        <f t="shared" si="8"/>
        <v/>
      </c>
      <c r="B44" s="140">
        <v>38</v>
      </c>
      <c r="C44" s="140" t="str">
        <f>IF(VLOOKUP(B44,Ａクラス!$A$10:$I$229,5,FALSE)="","",VLOOKUP(B44,Ａクラス!$A$10:$I$229,5,FALSE))</f>
        <v/>
      </c>
      <c r="D44" s="140" t="str">
        <f>IF(VLOOKUP(B44+0.5,Ａクラス!$A$10:$I$229,5,FALSE)="","",VLOOKUP(B44+0.5,Ａクラス!$A$10:$I$229,5,FALSE))</f>
        <v/>
      </c>
      <c r="E44" s="140" t="str">
        <f t="shared" si="9"/>
        <v>・</v>
      </c>
      <c r="F44" s="140" t="str">
        <f>IF(VLOOKUP(B44+0.25,Ａクラス!$A$10:$I$229,5,FALSE)="","",VLOOKUP(B44+0.25,Ａクラス!$A$10:$I$229,5,FALSE))</f>
        <v/>
      </c>
      <c r="G44" s="140" t="str">
        <f>IF(VLOOKUP(B44+0.75,Ａクラス!$A$10:$I$229,5,FALSE)="","",VLOOKUP(B44+0.75,Ａクラス!$A$10:$I$229,5,FALSE))</f>
        <v/>
      </c>
      <c r="H44" s="140" t="str">
        <f t="shared" si="10"/>
        <v>・</v>
      </c>
      <c r="I44" s="140" t="str">
        <f>VLOOKUP(B44,Ａクラス!$A$10:$J$229,2,FALSE)</f>
        <v>BA</v>
      </c>
      <c r="J44" s="140" t="e">
        <f>データ!$B$4</f>
        <v>#N/A</v>
      </c>
      <c r="K44" s="140" t="e">
        <f>データ!$B$5</f>
        <v>#N/A</v>
      </c>
      <c r="L44" s="132" t="str">
        <f t="shared" si="1"/>
        <v/>
      </c>
      <c r="M44" s="141" t="str">
        <f>IF(VLOOKUP(B44,Ａクラス!$A$10:$J$229,10,FALSE)="","",VLOOKUP(B44,Ａクラス!$A$10:$J$229,10,FALSE))</f>
        <v/>
      </c>
      <c r="O44" s="132">
        <v>38</v>
      </c>
      <c r="P44" s="132" t="str">
        <f t="shared" si="2"/>
        <v/>
      </c>
      <c r="Q44" s="150" t="str">
        <f t="shared" si="3"/>
        <v/>
      </c>
      <c r="R44" s="150" t="str">
        <f t="shared" si="4"/>
        <v/>
      </c>
      <c r="S44" s="150" t="str">
        <f t="shared" si="5"/>
        <v/>
      </c>
      <c r="T44" s="132" t="str">
        <f t="shared" si="6"/>
        <v/>
      </c>
      <c r="U44" s="132" t="str">
        <f t="shared" si="7"/>
        <v/>
      </c>
      <c r="V44" s="142" t="str">
        <f t="shared" si="11"/>
        <v/>
      </c>
    </row>
    <row r="45" spans="1:22" x14ac:dyDescent="0.2">
      <c r="A45" s="139" t="str">
        <f t="shared" si="8"/>
        <v/>
      </c>
      <c r="B45" s="140">
        <v>39</v>
      </c>
      <c r="C45" s="140" t="str">
        <f>IF(VLOOKUP(B45,Ａクラス!$A$10:$I$229,5,FALSE)="","",VLOOKUP(B45,Ａクラス!$A$10:$I$229,5,FALSE))</f>
        <v/>
      </c>
      <c r="D45" s="140" t="str">
        <f>IF(VLOOKUP(B45+0.5,Ａクラス!$A$10:$I$229,5,FALSE)="","",VLOOKUP(B45+0.5,Ａクラス!$A$10:$I$229,5,FALSE))</f>
        <v/>
      </c>
      <c r="E45" s="140" t="str">
        <f t="shared" si="9"/>
        <v>・</v>
      </c>
      <c r="F45" s="140" t="str">
        <f>IF(VLOOKUP(B45+0.25,Ａクラス!$A$10:$I$229,5,FALSE)="","",VLOOKUP(B45+0.25,Ａクラス!$A$10:$I$229,5,FALSE))</f>
        <v/>
      </c>
      <c r="G45" s="140" t="str">
        <f>IF(VLOOKUP(B45+0.75,Ａクラス!$A$10:$I$229,5,FALSE)="","",VLOOKUP(B45+0.75,Ａクラス!$A$10:$I$229,5,FALSE))</f>
        <v/>
      </c>
      <c r="H45" s="140" t="str">
        <f t="shared" si="10"/>
        <v>・</v>
      </c>
      <c r="I45" s="140" t="str">
        <f>VLOOKUP(B45,Ａクラス!$A$10:$J$229,2,FALSE)</f>
        <v>BA</v>
      </c>
      <c r="J45" s="140" t="e">
        <f>データ!$B$4</f>
        <v>#N/A</v>
      </c>
      <c r="K45" s="140" t="e">
        <f>データ!$B$5</f>
        <v>#N/A</v>
      </c>
      <c r="L45" s="132" t="str">
        <f t="shared" si="1"/>
        <v/>
      </c>
      <c r="M45" s="141" t="str">
        <f>IF(VLOOKUP(B45,Ａクラス!$A$10:$J$229,10,FALSE)="","",VLOOKUP(B45,Ａクラス!$A$10:$J$229,10,FALSE))</f>
        <v/>
      </c>
      <c r="O45" s="132">
        <v>39</v>
      </c>
      <c r="P45" s="132" t="str">
        <f t="shared" si="2"/>
        <v/>
      </c>
      <c r="Q45" s="150" t="str">
        <f t="shared" si="3"/>
        <v/>
      </c>
      <c r="R45" s="150" t="str">
        <f t="shared" si="4"/>
        <v/>
      </c>
      <c r="S45" s="150" t="str">
        <f t="shared" si="5"/>
        <v/>
      </c>
      <c r="T45" s="132" t="str">
        <f t="shared" si="6"/>
        <v/>
      </c>
      <c r="U45" s="132" t="str">
        <f t="shared" si="7"/>
        <v/>
      </c>
      <c r="V45" s="142" t="str">
        <f t="shared" si="11"/>
        <v/>
      </c>
    </row>
    <row r="46" spans="1:22" x14ac:dyDescent="0.2">
      <c r="A46" s="139" t="str">
        <f t="shared" si="8"/>
        <v/>
      </c>
      <c r="B46" s="140">
        <v>40</v>
      </c>
      <c r="C46" s="140" t="str">
        <f>IF(VLOOKUP(B46,Ａクラス!$A$10:$I$229,5,FALSE)="","",VLOOKUP(B46,Ａクラス!$A$10:$I$229,5,FALSE))</f>
        <v/>
      </c>
      <c r="D46" s="140" t="str">
        <f>IF(VLOOKUP(B46+0.5,Ａクラス!$A$10:$I$229,5,FALSE)="","",VLOOKUP(B46+0.5,Ａクラス!$A$10:$I$229,5,FALSE))</f>
        <v/>
      </c>
      <c r="E46" s="140" t="str">
        <f t="shared" si="9"/>
        <v>・</v>
      </c>
      <c r="F46" s="140" t="str">
        <f>IF(VLOOKUP(B46+0.25,Ａクラス!$A$10:$I$229,5,FALSE)="","",VLOOKUP(B46+0.25,Ａクラス!$A$10:$I$229,5,FALSE))</f>
        <v/>
      </c>
      <c r="G46" s="140" t="str">
        <f>IF(VLOOKUP(B46+0.75,Ａクラス!$A$10:$I$229,5,FALSE)="","",VLOOKUP(B46+0.75,Ａクラス!$A$10:$I$229,5,FALSE))</f>
        <v/>
      </c>
      <c r="H46" s="140" t="str">
        <f t="shared" si="10"/>
        <v>・</v>
      </c>
      <c r="I46" s="140" t="str">
        <f>VLOOKUP(B46,Ａクラス!$A$10:$J$229,2,FALSE)</f>
        <v>BA</v>
      </c>
      <c r="J46" s="140" t="e">
        <f>データ!$B$4</f>
        <v>#N/A</v>
      </c>
      <c r="K46" s="140" t="e">
        <f>データ!$B$5</f>
        <v>#N/A</v>
      </c>
      <c r="L46" s="132" t="str">
        <f t="shared" si="1"/>
        <v/>
      </c>
      <c r="M46" s="141" t="str">
        <f>IF(VLOOKUP(B46,Ａクラス!$A$10:$J$229,10,FALSE)="","",VLOOKUP(B46,Ａクラス!$A$10:$J$229,10,FALSE))</f>
        <v/>
      </c>
      <c r="O46" s="132">
        <v>40</v>
      </c>
      <c r="P46" s="132" t="str">
        <f t="shared" si="2"/>
        <v/>
      </c>
      <c r="Q46" s="150" t="str">
        <f t="shared" si="3"/>
        <v/>
      </c>
      <c r="R46" s="150" t="str">
        <f t="shared" si="4"/>
        <v/>
      </c>
      <c r="S46" s="150" t="str">
        <f t="shared" si="5"/>
        <v/>
      </c>
      <c r="T46" s="132" t="str">
        <f t="shared" si="6"/>
        <v/>
      </c>
      <c r="U46" s="132" t="str">
        <f t="shared" si="7"/>
        <v/>
      </c>
      <c r="V46" s="142" t="str">
        <f t="shared" si="11"/>
        <v/>
      </c>
    </row>
    <row r="47" spans="1:22" x14ac:dyDescent="0.2">
      <c r="A47" s="139" t="str">
        <f t="shared" si="8"/>
        <v/>
      </c>
      <c r="B47" s="140">
        <v>41</v>
      </c>
      <c r="C47" s="140" t="str">
        <f>IF(VLOOKUP(B47,Ａクラス!$A$10:$I$229,5,FALSE)="","",VLOOKUP(B47,Ａクラス!$A$10:$I$229,5,FALSE))</f>
        <v/>
      </c>
      <c r="D47" s="140" t="str">
        <f>IF(VLOOKUP(B47+0.5,Ａクラス!$A$10:$I$229,5,FALSE)="","",VLOOKUP(B47+0.5,Ａクラス!$A$10:$I$229,5,FALSE))</f>
        <v/>
      </c>
      <c r="E47" s="140" t="str">
        <f t="shared" si="9"/>
        <v>・</v>
      </c>
      <c r="F47" s="140" t="str">
        <f>IF(VLOOKUP(B47+0.25,Ａクラス!$A$10:$I$229,5,FALSE)="","",VLOOKUP(B47+0.25,Ａクラス!$A$10:$I$229,5,FALSE))</f>
        <v/>
      </c>
      <c r="G47" s="140" t="str">
        <f>IF(VLOOKUP(B47+0.75,Ａクラス!$A$10:$I$229,5,FALSE)="","",VLOOKUP(B47+0.75,Ａクラス!$A$10:$I$229,5,FALSE))</f>
        <v/>
      </c>
      <c r="H47" s="140" t="str">
        <f t="shared" si="10"/>
        <v>・</v>
      </c>
      <c r="I47" s="140" t="str">
        <f>VLOOKUP(B47,Ａクラス!$A$10:$J$229,2,FALSE)</f>
        <v>BA</v>
      </c>
      <c r="J47" s="140" t="e">
        <f>データ!$B$4</f>
        <v>#N/A</v>
      </c>
      <c r="K47" s="140" t="e">
        <f>データ!$B$5</f>
        <v>#N/A</v>
      </c>
      <c r="L47" s="132" t="str">
        <f t="shared" si="1"/>
        <v/>
      </c>
      <c r="M47" s="141" t="str">
        <f>IF(VLOOKUP(B47,Ａクラス!$A$10:$J$229,10,FALSE)="","",VLOOKUP(B47,Ａクラス!$A$10:$J$229,10,FALSE))</f>
        <v/>
      </c>
      <c r="O47" s="132">
        <v>41</v>
      </c>
      <c r="P47" s="132" t="str">
        <f t="shared" si="2"/>
        <v/>
      </c>
      <c r="Q47" s="150" t="str">
        <f t="shared" si="3"/>
        <v/>
      </c>
      <c r="R47" s="150" t="str">
        <f t="shared" si="4"/>
        <v/>
      </c>
      <c r="S47" s="150" t="str">
        <f t="shared" si="5"/>
        <v/>
      </c>
      <c r="T47" s="132" t="str">
        <f t="shared" si="6"/>
        <v/>
      </c>
      <c r="U47" s="132" t="str">
        <f t="shared" si="7"/>
        <v/>
      </c>
      <c r="V47" s="142" t="str">
        <f t="shared" si="11"/>
        <v/>
      </c>
    </row>
    <row r="48" spans="1:22" x14ac:dyDescent="0.2">
      <c r="A48" s="139" t="str">
        <f t="shared" si="8"/>
        <v/>
      </c>
      <c r="B48" s="140">
        <v>42</v>
      </c>
      <c r="C48" s="140" t="str">
        <f>IF(VLOOKUP(B48,Ａクラス!$A$10:$I$229,5,FALSE)="","",VLOOKUP(B48,Ａクラス!$A$10:$I$229,5,FALSE))</f>
        <v/>
      </c>
      <c r="D48" s="140" t="str">
        <f>IF(VLOOKUP(B48+0.5,Ａクラス!$A$10:$I$229,5,FALSE)="","",VLOOKUP(B48+0.5,Ａクラス!$A$10:$I$229,5,FALSE))</f>
        <v/>
      </c>
      <c r="E48" s="140" t="str">
        <f t="shared" si="9"/>
        <v>・</v>
      </c>
      <c r="F48" s="140" t="str">
        <f>IF(VLOOKUP(B48+0.25,Ａクラス!$A$10:$I$229,5,FALSE)="","",VLOOKUP(B48+0.25,Ａクラス!$A$10:$I$229,5,FALSE))</f>
        <v/>
      </c>
      <c r="G48" s="140" t="str">
        <f>IF(VLOOKUP(B48+0.75,Ａクラス!$A$10:$I$229,5,FALSE)="","",VLOOKUP(B48+0.75,Ａクラス!$A$10:$I$229,5,FALSE))</f>
        <v/>
      </c>
      <c r="H48" s="140" t="str">
        <f t="shared" si="10"/>
        <v>・</v>
      </c>
      <c r="I48" s="140" t="str">
        <f>VLOOKUP(B48,Ａクラス!$A$10:$J$229,2,FALSE)</f>
        <v>BA</v>
      </c>
      <c r="J48" s="140" t="e">
        <f>データ!$B$4</f>
        <v>#N/A</v>
      </c>
      <c r="K48" s="140" t="e">
        <f>データ!$B$5</f>
        <v>#N/A</v>
      </c>
      <c r="L48" s="132" t="str">
        <f t="shared" si="1"/>
        <v/>
      </c>
      <c r="M48" s="141" t="str">
        <f>IF(VLOOKUP(B48,Ａクラス!$A$10:$J$229,10,FALSE)="","",VLOOKUP(B48,Ａクラス!$A$10:$J$229,10,FALSE))</f>
        <v/>
      </c>
      <c r="O48" s="132">
        <v>42</v>
      </c>
      <c r="P48" s="132" t="str">
        <f t="shared" si="2"/>
        <v/>
      </c>
      <c r="Q48" s="150" t="str">
        <f t="shared" si="3"/>
        <v/>
      </c>
      <c r="R48" s="150" t="str">
        <f t="shared" si="4"/>
        <v/>
      </c>
      <c r="S48" s="150" t="str">
        <f t="shared" si="5"/>
        <v/>
      </c>
      <c r="T48" s="132" t="str">
        <f t="shared" si="6"/>
        <v/>
      </c>
      <c r="U48" s="132" t="str">
        <f t="shared" si="7"/>
        <v/>
      </c>
      <c r="V48" s="142" t="str">
        <f t="shared" si="11"/>
        <v/>
      </c>
    </row>
    <row r="49" spans="1:22" x14ac:dyDescent="0.2">
      <c r="A49" s="139" t="str">
        <f t="shared" si="8"/>
        <v/>
      </c>
      <c r="B49" s="140">
        <v>43</v>
      </c>
      <c r="C49" s="140" t="str">
        <f>IF(VLOOKUP(B49,Ａクラス!$A$10:$I$229,5,FALSE)="","",VLOOKUP(B49,Ａクラス!$A$10:$I$229,5,FALSE))</f>
        <v/>
      </c>
      <c r="D49" s="140" t="str">
        <f>IF(VLOOKUP(B49+0.5,Ａクラス!$A$10:$I$229,5,FALSE)="","",VLOOKUP(B49+0.5,Ａクラス!$A$10:$I$229,5,FALSE))</f>
        <v/>
      </c>
      <c r="E49" s="140" t="str">
        <f t="shared" si="9"/>
        <v>・</v>
      </c>
      <c r="F49" s="140" t="str">
        <f>IF(VLOOKUP(B49+0.25,Ａクラス!$A$10:$I$229,5,FALSE)="","",VLOOKUP(B49+0.25,Ａクラス!$A$10:$I$229,5,FALSE))</f>
        <v/>
      </c>
      <c r="G49" s="140" t="str">
        <f>IF(VLOOKUP(B49+0.75,Ａクラス!$A$10:$I$229,5,FALSE)="","",VLOOKUP(B49+0.75,Ａクラス!$A$10:$I$229,5,FALSE))</f>
        <v/>
      </c>
      <c r="H49" s="140" t="str">
        <f t="shared" si="10"/>
        <v>・</v>
      </c>
      <c r="I49" s="140" t="str">
        <f>VLOOKUP(B49,Ａクラス!$A$10:$J$229,2,FALSE)</f>
        <v>BA</v>
      </c>
      <c r="J49" s="140" t="e">
        <f>データ!$B$4</f>
        <v>#N/A</v>
      </c>
      <c r="K49" s="140" t="e">
        <f>データ!$B$5</f>
        <v>#N/A</v>
      </c>
      <c r="L49" s="132" t="str">
        <f t="shared" si="1"/>
        <v/>
      </c>
      <c r="M49" s="141" t="str">
        <f>IF(VLOOKUP(B49,Ａクラス!$A$10:$J$229,10,FALSE)="","",VLOOKUP(B49,Ａクラス!$A$10:$J$229,10,FALSE))</f>
        <v/>
      </c>
      <c r="O49" s="132">
        <v>43</v>
      </c>
      <c r="P49" s="132" t="str">
        <f t="shared" si="2"/>
        <v/>
      </c>
      <c r="Q49" s="150" t="str">
        <f t="shared" si="3"/>
        <v/>
      </c>
      <c r="R49" s="150" t="str">
        <f t="shared" si="4"/>
        <v/>
      </c>
      <c r="S49" s="150" t="str">
        <f t="shared" si="5"/>
        <v/>
      </c>
      <c r="T49" s="132" t="str">
        <f t="shared" si="6"/>
        <v/>
      </c>
      <c r="U49" s="132" t="str">
        <f t="shared" si="7"/>
        <v/>
      </c>
      <c r="V49" s="142" t="str">
        <f t="shared" si="11"/>
        <v/>
      </c>
    </row>
    <row r="50" spans="1:22" x14ac:dyDescent="0.2">
      <c r="A50" s="139" t="str">
        <f t="shared" si="8"/>
        <v/>
      </c>
      <c r="B50" s="140">
        <v>44</v>
      </c>
      <c r="C50" s="140" t="str">
        <f>IF(VLOOKUP(B50,Ａクラス!$A$10:$I$229,5,FALSE)="","",VLOOKUP(B50,Ａクラス!$A$10:$I$229,5,FALSE))</f>
        <v/>
      </c>
      <c r="D50" s="140" t="str">
        <f>IF(VLOOKUP(B50+0.5,Ａクラス!$A$10:$I$229,5,FALSE)="","",VLOOKUP(B50+0.5,Ａクラス!$A$10:$I$229,5,FALSE))</f>
        <v/>
      </c>
      <c r="E50" s="140" t="str">
        <f t="shared" si="9"/>
        <v>・</v>
      </c>
      <c r="F50" s="140" t="str">
        <f>IF(VLOOKUP(B50+0.25,Ａクラス!$A$10:$I$229,5,FALSE)="","",VLOOKUP(B50+0.25,Ａクラス!$A$10:$I$229,5,FALSE))</f>
        <v/>
      </c>
      <c r="G50" s="140" t="str">
        <f>IF(VLOOKUP(B50+0.75,Ａクラス!$A$10:$I$229,5,FALSE)="","",VLOOKUP(B50+0.75,Ａクラス!$A$10:$I$229,5,FALSE))</f>
        <v/>
      </c>
      <c r="H50" s="140" t="str">
        <f t="shared" si="10"/>
        <v>・</v>
      </c>
      <c r="I50" s="140" t="str">
        <f>VLOOKUP(B50,Ａクラス!$A$10:$J$229,2,FALSE)</f>
        <v>BA</v>
      </c>
      <c r="J50" s="140" t="e">
        <f>データ!$B$4</f>
        <v>#N/A</v>
      </c>
      <c r="K50" s="140" t="e">
        <f>データ!$B$5</f>
        <v>#N/A</v>
      </c>
      <c r="L50" s="132" t="str">
        <f t="shared" si="1"/>
        <v/>
      </c>
      <c r="M50" s="141" t="str">
        <f>IF(VLOOKUP(B50,Ａクラス!$A$10:$J$229,10,FALSE)="","",VLOOKUP(B50,Ａクラス!$A$10:$J$229,10,FALSE))</f>
        <v/>
      </c>
      <c r="O50" s="132">
        <v>44</v>
      </c>
      <c r="P50" s="132" t="str">
        <f t="shared" si="2"/>
        <v/>
      </c>
      <c r="Q50" s="150" t="str">
        <f t="shared" si="3"/>
        <v/>
      </c>
      <c r="R50" s="150" t="str">
        <f t="shared" si="4"/>
        <v/>
      </c>
      <c r="S50" s="150" t="str">
        <f t="shared" si="5"/>
        <v/>
      </c>
      <c r="T50" s="132" t="str">
        <f t="shared" si="6"/>
        <v/>
      </c>
      <c r="U50" s="132" t="str">
        <f t="shared" si="7"/>
        <v/>
      </c>
      <c r="V50" s="142" t="str">
        <f t="shared" si="11"/>
        <v/>
      </c>
    </row>
    <row r="51" spans="1:22" x14ac:dyDescent="0.2">
      <c r="A51" s="139" t="str">
        <f t="shared" si="8"/>
        <v/>
      </c>
      <c r="B51" s="140">
        <v>45</v>
      </c>
      <c r="C51" s="140" t="str">
        <f>IF(VLOOKUP(B51,Ａクラス!$A$10:$I$229,5,FALSE)="","",VLOOKUP(B51,Ａクラス!$A$10:$I$229,5,FALSE))</f>
        <v/>
      </c>
      <c r="D51" s="140" t="str">
        <f>IF(VLOOKUP(B51+0.5,Ａクラス!$A$10:$I$229,5,FALSE)="","",VLOOKUP(B51+0.5,Ａクラス!$A$10:$I$229,5,FALSE))</f>
        <v/>
      </c>
      <c r="E51" s="140" t="str">
        <f t="shared" si="9"/>
        <v>・</v>
      </c>
      <c r="F51" s="140" t="str">
        <f>IF(VLOOKUP(B51+0.25,Ａクラス!$A$10:$I$229,5,FALSE)="","",VLOOKUP(B51+0.25,Ａクラス!$A$10:$I$229,5,FALSE))</f>
        <v/>
      </c>
      <c r="G51" s="140" t="str">
        <f>IF(VLOOKUP(B51+0.75,Ａクラス!$A$10:$I$229,5,FALSE)="","",VLOOKUP(B51+0.75,Ａクラス!$A$10:$I$229,5,FALSE))</f>
        <v/>
      </c>
      <c r="H51" s="140" t="str">
        <f t="shared" si="10"/>
        <v>・</v>
      </c>
      <c r="I51" s="140" t="str">
        <f>VLOOKUP(B51,Ａクラス!$A$10:$J$229,2,FALSE)</f>
        <v>BA</v>
      </c>
      <c r="J51" s="140" t="e">
        <f>データ!$B$4</f>
        <v>#N/A</v>
      </c>
      <c r="K51" s="140" t="e">
        <f>データ!$B$5</f>
        <v>#N/A</v>
      </c>
      <c r="L51" s="132" t="str">
        <f t="shared" si="1"/>
        <v/>
      </c>
      <c r="M51" s="141" t="str">
        <f>IF(VLOOKUP(B51,Ａクラス!$A$10:$J$229,10,FALSE)="","",VLOOKUP(B51,Ａクラス!$A$10:$J$229,10,FALSE))</f>
        <v/>
      </c>
      <c r="O51" s="132">
        <v>45</v>
      </c>
      <c r="P51" s="132" t="str">
        <f t="shared" si="2"/>
        <v/>
      </c>
      <c r="Q51" s="150" t="str">
        <f t="shared" si="3"/>
        <v/>
      </c>
      <c r="R51" s="150" t="str">
        <f t="shared" si="4"/>
        <v/>
      </c>
      <c r="S51" s="150" t="str">
        <f t="shared" si="5"/>
        <v/>
      </c>
      <c r="T51" s="132" t="str">
        <f t="shared" si="6"/>
        <v/>
      </c>
      <c r="U51" s="132" t="str">
        <f t="shared" si="7"/>
        <v/>
      </c>
      <c r="V51" s="142" t="str">
        <f t="shared" si="11"/>
        <v/>
      </c>
    </row>
    <row r="52" spans="1:22" x14ac:dyDescent="0.2">
      <c r="A52" s="139" t="str">
        <f t="shared" si="8"/>
        <v/>
      </c>
      <c r="B52" s="140">
        <v>46</v>
      </c>
      <c r="C52" s="140" t="str">
        <f>IF(VLOOKUP(B52,Ａクラス!$A$10:$I$229,5,FALSE)="","",VLOOKUP(B52,Ａクラス!$A$10:$I$229,5,FALSE))</f>
        <v/>
      </c>
      <c r="D52" s="140" t="str">
        <f>IF(VLOOKUP(B52+0.5,Ａクラス!$A$10:$I$229,5,FALSE)="","",VLOOKUP(B52+0.5,Ａクラス!$A$10:$I$229,5,FALSE))</f>
        <v/>
      </c>
      <c r="E52" s="140" t="str">
        <f t="shared" si="9"/>
        <v>・</v>
      </c>
      <c r="F52" s="140" t="str">
        <f>IF(VLOOKUP(B52+0.25,Ａクラス!$A$10:$I$229,5,FALSE)="","",VLOOKUP(B52+0.25,Ａクラス!$A$10:$I$229,5,FALSE))</f>
        <v/>
      </c>
      <c r="G52" s="140" t="str">
        <f>IF(VLOOKUP(B52+0.75,Ａクラス!$A$10:$I$229,5,FALSE)="","",VLOOKUP(B52+0.75,Ａクラス!$A$10:$I$229,5,FALSE))</f>
        <v/>
      </c>
      <c r="H52" s="140" t="str">
        <f t="shared" si="10"/>
        <v>・</v>
      </c>
      <c r="I52" s="140" t="str">
        <f>VLOOKUP(B52,Ａクラス!$A$10:$J$229,2,FALSE)</f>
        <v>BA</v>
      </c>
      <c r="J52" s="140" t="e">
        <f>データ!$B$4</f>
        <v>#N/A</v>
      </c>
      <c r="K52" s="140" t="e">
        <f>データ!$B$5</f>
        <v>#N/A</v>
      </c>
      <c r="L52" s="132" t="str">
        <f t="shared" si="1"/>
        <v/>
      </c>
      <c r="M52" s="141" t="str">
        <f>IF(VLOOKUP(B52,Ａクラス!$A$10:$J$229,10,FALSE)="","",VLOOKUP(B52,Ａクラス!$A$10:$J$229,10,FALSE))</f>
        <v/>
      </c>
      <c r="O52" s="132">
        <v>46</v>
      </c>
      <c r="P52" s="132" t="str">
        <f t="shared" si="2"/>
        <v/>
      </c>
      <c r="Q52" s="150" t="str">
        <f t="shared" si="3"/>
        <v/>
      </c>
      <c r="R52" s="150" t="str">
        <f t="shared" si="4"/>
        <v/>
      </c>
      <c r="S52" s="150" t="str">
        <f t="shared" si="5"/>
        <v/>
      </c>
      <c r="T52" s="132" t="str">
        <f t="shared" si="6"/>
        <v/>
      </c>
      <c r="U52" s="132" t="str">
        <f t="shared" si="7"/>
        <v/>
      </c>
      <c r="V52" s="142" t="str">
        <f t="shared" si="11"/>
        <v/>
      </c>
    </row>
    <row r="53" spans="1:22" x14ac:dyDescent="0.2">
      <c r="A53" s="139" t="str">
        <f t="shared" si="8"/>
        <v/>
      </c>
      <c r="B53" s="140">
        <v>47</v>
      </c>
      <c r="C53" s="140" t="str">
        <f>IF(VLOOKUP(B53,Ａクラス!$A$10:$I$229,5,FALSE)="","",VLOOKUP(B53,Ａクラス!$A$10:$I$229,5,FALSE))</f>
        <v/>
      </c>
      <c r="D53" s="140" t="str">
        <f>IF(VLOOKUP(B53+0.5,Ａクラス!$A$10:$I$229,5,FALSE)="","",VLOOKUP(B53+0.5,Ａクラス!$A$10:$I$229,5,FALSE))</f>
        <v/>
      </c>
      <c r="E53" s="140" t="str">
        <f t="shared" si="9"/>
        <v>・</v>
      </c>
      <c r="F53" s="140" t="str">
        <f>IF(VLOOKUP(B53+0.25,Ａクラス!$A$10:$I$229,5,FALSE)="","",VLOOKUP(B53+0.25,Ａクラス!$A$10:$I$229,5,FALSE))</f>
        <v/>
      </c>
      <c r="G53" s="140" t="str">
        <f>IF(VLOOKUP(B53+0.75,Ａクラス!$A$10:$I$229,5,FALSE)="","",VLOOKUP(B53+0.75,Ａクラス!$A$10:$I$229,5,FALSE))</f>
        <v/>
      </c>
      <c r="H53" s="140" t="str">
        <f t="shared" si="10"/>
        <v>・</v>
      </c>
      <c r="I53" s="140" t="str">
        <f>VLOOKUP(B53,Ａクラス!$A$10:$J$229,2,FALSE)</f>
        <v>BA</v>
      </c>
      <c r="J53" s="140" t="e">
        <f>データ!$B$4</f>
        <v>#N/A</v>
      </c>
      <c r="K53" s="140" t="e">
        <f>データ!$B$5</f>
        <v>#N/A</v>
      </c>
      <c r="L53" s="132" t="str">
        <f t="shared" si="1"/>
        <v/>
      </c>
      <c r="M53" s="141" t="str">
        <f>IF(VLOOKUP(B53,Ａクラス!$A$10:$J$229,10,FALSE)="","",VLOOKUP(B53,Ａクラス!$A$10:$J$229,10,FALSE))</f>
        <v/>
      </c>
      <c r="O53" s="132">
        <v>47</v>
      </c>
      <c r="P53" s="132" t="str">
        <f t="shared" si="2"/>
        <v/>
      </c>
      <c r="Q53" s="150" t="str">
        <f t="shared" si="3"/>
        <v/>
      </c>
      <c r="R53" s="150" t="str">
        <f t="shared" si="4"/>
        <v/>
      </c>
      <c r="S53" s="150" t="str">
        <f t="shared" si="5"/>
        <v/>
      </c>
      <c r="T53" s="132" t="str">
        <f t="shared" si="6"/>
        <v/>
      </c>
      <c r="U53" s="132" t="str">
        <f t="shared" si="7"/>
        <v/>
      </c>
      <c r="V53" s="142" t="str">
        <f t="shared" si="11"/>
        <v/>
      </c>
    </row>
    <row r="54" spans="1:22" x14ac:dyDescent="0.2">
      <c r="A54" s="139" t="str">
        <f t="shared" si="8"/>
        <v/>
      </c>
      <c r="B54" s="140">
        <v>48</v>
      </c>
      <c r="C54" s="140" t="str">
        <f>IF(VLOOKUP(B54,Ａクラス!$A$10:$I$229,5,FALSE)="","",VLOOKUP(B54,Ａクラス!$A$10:$I$229,5,FALSE))</f>
        <v/>
      </c>
      <c r="D54" s="140" t="str">
        <f>IF(VLOOKUP(B54+0.5,Ａクラス!$A$10:$I$229,5,FALSE)="","",VLOOKUP(B54+0.5,Ａクラス!$A$10:$I$229,5,FALSE))</f>
        <v/>
      </c>
      <c r="E54" s="140" t="str">
        <f t="shared" si="9"/>
        <v>・</v>
      </c>
      <c r="F54" s="140" t="str">
        <f>IF(VLOOKUP(B54+0.25,Ａクラス!$A$10:$I$229,5,FALSE)="","",VLOOKUP(B54+0.25,Ａクラス!$A$10:$I$229,5,FALSE))</f>
        <v/>
      </c>
      <c r="G54" s="140" t="str">
        <f>IF(VLOOKUP(B54+0.75,Ａクラス!$A$10:$I$229,5,FALSE)="","",VLOOKUP(B54+0.75,Ａクラス!$A$10:$I$229,5,FALSE))</f>
        <v/>
      </c>
      <c r="H54" s="140" t="str">
        <f t="shared" si="10"/>
        <v>・</v>
      </c>
      <c r="I54" s="140" t="str">
        <f>VLOOKUP(B54,Ａクラス!$A$10:$J$229,2,FALSE)</f>
        <v>BA</v>
      </c>
      <c r="J54" s="140" t="e">
        <f>データ!$B$4</f>
        <v>#N/A</v>
      </c>
      <c r="K54" s="140" t="e">
        <f>データ!$B$5</f>
        <v>#N/A</v>
      </c>
      <c r="L54" s="132" t="str">
        <f t="shared" si="1"/>
        <v/>
      </c>
      <c r="M54" s="141" t="str">
        <f>IF(VLOOKUP(B54,Ａクラス!$A$10:$J$229,10,FALSE)="","",VLOOKUP(B54,Ａクラス!$A$10:$J$229,10,FALSE))</f>
        <v/>
      </c>
      <c r="O54" s="132">
        <v>48</v>
      </c>
      <c r="P54" s="132" t="str">
        <f t="shared" si="2"/>
        <v/>
      </c>
      <c r="Q54" s="150" t="str">
        <f t="shared" si="3"/>
        <v/>
      </c>
      <c r="R54" s="150" t="str">
        <f t="shared" si="4"/>
        <v/>
      </c>
      <c r="S54" s="150" t="str">
        <f t="shared" si="5"/>
        <v/>
      </c>
      <c r="T54" s="132" t="str">
        <f t="shared" si="6"/>
        <v/>
      </c>
      <c r="U54" s="132" t="str">
        <f t="shared" si="7"/>
        <v/>
      </c>
      <c r="V54" s="142" t="str">
        <f t="shared" si="11"/>
        <v/>
      </c>
    </row>
    <row r="55" spans="1:22" x14ac:dyDescent="0.2">
      <c r="A55" s="139" t="str">
        <f t="shared" si="8"/>
        <v/>
      </c>
      <c r="B55" s="140">
        <v>49</v>
      </c>
      <c r="C55" s="140" t="str">
        <f>IF(VLOOKUP(B55,Ａクラス!$A$10:$I$229,5,FALSE)="","",VLOOKUP(B55,Ａクラス!$A$10:$I$229,5,FALSE))</f>
        <v/>
      </c>
      <c r="D55" s="140" t="str">
        <f>IF(VLOOKUP(B55+0.5,Ａクラス!$A$10:$I$229,5,FALSE)="","",VLOOKUP(B55+0.5,Ａクラス!$A$10:$I$229,5,FALSE))</f>
        <v/>
      </c>
      <c r="E55" s="140" t="str">
        <f t="shared" si="9"/>
        <v>・</v>
      </c>
      <c r="F55" s="140" t="str">
        <f>IF(VLOOKUP(B55+0.25,Ａクラス!$A$10:$I$229,5,FALSE)="","",VLOOKUP(B55+0.25,Ａクラス!$A$10:$I$229,5,FALSE))</f>
        <v/>
      </c>
      <c r="G55" s="140" t="str">
        <f>IF(VLOOKUP(B55+0.75,Ａクラス!$A$10:$I$229,5,FALSE)="","",VLOOKUP(B55+0.75,Ａクラス!$A$10:$I$229,5,FALSE))</f>
        <v/>
      </c>
      <c r="H55" s="140" t="str">
        <f t="shared" si="10"/>
        <v>・</v>
      </c>
      <c r="I55" s="140" t="str">
        <f>VLOOKUP(B55,Ａクラス!$A$10:$J$229,2,FALSE)</f>
        <v>BA</v>
      </c>
      <c r="J55" s="140" t="e">
        <f>データ!$B$4</f>
        <v>#N/A</v>
      </c>
      <c r="K55" s="140" t="e">
        <f>データ!$B$5</f>
        <v>#N/A</v>
      </c>
      <c r="L55" s="132" t="str">
        <f t="shared" si="1"/>
        <v/>
      </c>
      <c r="M55" s="141" t="str">
        <f>IF(VLOOKUP(B55,Ａクラス!$A$10:$J$229,10,FALSE)="","",VLOOKUP(B55,Ａクラス!$A$10:$J$229,10,FALSE))</f>
        <v/>
      </c>
      <c r="O55" s="132">
        <v>49</v>
      </c>
      <c r="P55" s="132" t="str">
        <f t="shared" si="2"/>
        <v/>
      </c>
      <c r="Q55" s="150" t="str">
        <f t="shared" si="3"/>
        <v/>
      </c>
      <c r="R55" s="150" t="str">
        <f t="shared" si="4"/>
        <v/>
      </c>
      <c r="S55" s="150" t="str">
        <f t="shared" si="5"/>
        <v/>
      </c>
      <c r="T55" s="132" t="str">
        <f t="shared" si="6"/>
        <v/>
      </c>
      <c r="U55" s="132" t="str">
        <f t="shared" si="7"/>
        <v/>
      </c>
      <c r="V55" s="142" t="str">
        <f t="shared" si="11"/>
        <v/>
      </c>
    </row>
    <row r="56" spans="1:22" x14ac:dyDescent="0.2">
      <c r="A56" s="139" t="str">
        <f t="shared" si="8"/>
        <v/>
      </c>
      <c r="B56" s="140">
        <v>50</v>
      </c>
      <c r="C56" s="140" t="str">
        <f>IF(VLOOKUP(B56,Ａクラス!$A$10:$I$229,5,FALSE)="","",VLOOKUP(B56,Ａクラス!$A$10:$I$229,5,FALSE))</f>
        <v/>
      </c>
      <c r="D56" s="140" t="str">
        <f>IF(VLOOKUP(B56+0.5,Ａクラス!$A$10:$I$229,5,FALSE)="","",VLOOKUP(B56+0.5,Ａクラス!$A$10:$I$229,5,FALSE))</f>
        <v/>
      </c>
      <c r="E56" s="140" t="str">
        <f t="shared" si="9"/>
        <v>・</v>
      </c>
      <c r="F56" s="140" t="str">
        <f>IF(VLOOKUP(B56+0.25,Ａクラス!$A$10:$I$229,5,FALSE)="","",VLOOKUP(B56+0.25,Ａクラス!$A$10:$I$229,5,FALSE))</f>
        <v/>
      </c>
      <c r="G56" s="140" t="str">
        <f>IF(VLOOKUP(B56+0.75,Ａクラス!$A$10:$I$229,5,FALSE)="","",VLOOKUP(B56+0.75,Ａクラス!$A$10:$I$229,5,FALSE))</f>
        <v/>
      </c>
      <c r="H56" s="140" t="str">
        <f t="shared" si="10"/>
        <v>・</v>
      </c>
      <c r="I56" s="140" t="str">
        <f>VLOOKUP(B56,Ａクラス!$A$10:$J$229,2,FALSE)</f>
        <v>BA</v>
      </c>
      <c r="J56" s="140" t="e">
        <f>データ!$B$4</f>
        <v>#N/A</v>
      </c>
      <c r="K56" s="140" t="e">
        <f>データ!$B$5</f>
        <v>#N/A</v>
      </c>
      <c r="L56" s="132" t="str">
        <f t="shared" si="1"/>
        <v/>
      </c>
      <c r="M56" s="141" t="str">
        <f>IF(VLOOKUP(B56,Ａクラス!$A$10:$J$229,10,FALSE)="","",VLOOKUP(B56,Ａクラス!$A$10:$J$229,10,FALSE))</f>
        <v/>
      </c>
      <c r="O56" s="132">
        <v>50</v>
      </c>
      <c r="P56" s="132" t="str">
        <f t="shared" si="2"/>
        <v/>
      </c>
      <c r="Q56" s="150" t="str">
        <f t="shared" si="3"/>
        <v/>
      </c>
      <c r="R56" s="150" t="str">
        <f t="shared" si="4"/>
        <v/>
      </c>
      <c r="S56" s="150" t="str">
        <f t="shared" si="5"/>
        <v/>
      </c>
      <c r="T56" s="132" t="str">
        <f t="shared" si="6"/>
        <v/>
      </c>
      <c r="U56" s="132" t="str">
        <f t="shared" si="7"/>
        <v/>
      </c>
      <c r="V56" s="142" t="str">
        <f t="shared" si="11"/>
        <v/>
      </c>
    </row>
    <row r="57" spans="1:22" x14ac:dyDescent="0.2">
      <c r="A57" s="139" t="str">
        <f t="shared" si="8"/>
        <v/>
      </c>
      <c r="B57" s="140">
        <v>51</v>
      </c>
      <c r="C57" s="140" t="str">
        <f>IF(VLOOKUP(B57,Ａクラス!$A$10:$I$229,5,FALSE)="","",VLOOKUP(B57,Ａクラス!$A$10:$I$229,5,FALSE))</f>
        <v/>
      </c>
      <c r="D57" s="140" t="str">
        <f>IF(VLOOKUP(B57+0.5,Ａクラス!$A$10:$I$229,5,FALSE)="","",VLOOKUP(B57+0.5,Ａクラス!$A$10:$I$229,5,FALSE))</f>
        <v/>
      </c>
      <c r="E57" s="140" t="str">
        <f t="shared" si="9"/>
        <v>・</v>
      </c>
      <c r="F57" s="140" t="str">
        <f>IF(VLOOKUP(B57+0.25,Ａクラス!$A$10:$I$229,5,FALSE)="","",VLOOKUP(B57+0.25,Ａクラス!$A$10:$I$229,5,FALSE))</f>
        <v/>
      </c>
      <c r="G57" s="140" t="str">
        <f>IF(VLOOKUP(B57+0.75,Ａクラス!$A$10:$I$229,5,FALSE)="","",VLOOKUP(B57+0.75,Ａクラス!$A$10:$I$229,5,FALSE))</f>
        <v/>
      </c>
      <c r="H57" s="140" t="str">
        <f t="shared" si="10"/>
        <v>・</v>
      </c>
      <c r="I57" s="140" t="str">
        <f>VLOOKUP(B57,Ａクラス!$A$10:$J$229,2,FALSE)</f>
        <v>BA</v>
      </c>
      <c r="J57" s="140" t="e">
        <f>データ!$B$4</f>
        <v>#N/A</v>
      </c>
      <c r="K57" s="140" t="e">
        <f>データ!$B$5</f>
        <v>#N/A</v>
      </c>
      <c r="L57" s="132" t="str">
        <f t="shared" si="1"/>
        <v/>
      </c>
      <c r="M57" s="141" t="str">
        <f>IF(VLOOKUP(B57,Ａクラス!$A$10:$J$229,10,FALSE)="","",VLOOKUP(B57,Ａクラス!$A$10:$J$229,10,FALSE))</f>
        <v/>
      </c>
      <c r="O57" s="132">
        <v>51</v>
      </c>
      <c r="P57" s="132" t="str">
        <f t="shared" si="2"/>
        <v/>
      </c>
      <c r="Q57" s="150" t="str">
        <f t="shared" si="3"/>
        <v/>
      </c>
      <c r="R57" s="150" t="str">
        <f t="shared" si="4"/>
        <v/>
      </c>
      <c r="S57" s="150" t="str">
        <f t="shared" si="5"/>
        <v/>
      </c>
      <c r="T57" s="132" t="str">
        <f t="shared" si="6"/>
        <v/>
      </c>
      <c r="U57" s="132" t="str">
        <f t="shared" si="7"/>
        <v/>
      </c>
      <c r="V57" s="142" t="str">
        <f t="shared" si="11"/>
        <v/>
      </c>
    </row>
    <row r="58" spans="1:22" x14ac:dyDescent="0.2">
      <c r="A58" s="139" t="str">
        <f t="shared" si="8"/>
        <v/>
      </c>
      <c r="B58" s="140">
        <v>52</v>
      </c>
      <c r="C58" s="140" t="str">
        <f>IF(VLOOKUP(B58,Ａクラス!$A$10:$I$229,5,FALSE)="","",VLOOKUP(B58,Ａクラス!$A$10:$I$229,5,FALSE))</f>
        <v/>
      </c>
      <c r="D58" s="140" t="str">
        <f>IF(VLOOKUP(B58+0.5,Ａクラス!$A$10:$I$229,5,FALSE)="","",VLOOKUP(B58+0.5,Ａクラス!$A$10:$I$229,5,FALSE))</f>
        <v/>
      </c>
      <c r="E58" s="140" t="str">
        <f t="shared" si="9"/>
        <v>・</v>
      </c>
      <c r="F58" s="140" t="str">
        <f>IF(VLOOKUP(B58+0.25,Ａクラス!$A$10:$I$229,5,FALSE)="","",VLOOKUP(B58+0.25,Ａクラス!$A$10:$I$229,5,FALSE))</f>
        <v/>
      </c>
      <c r="G58" s="140" t="str">
        <f>IF(VLOOKUP(B58+0.75,Ａクラス!$A$10:$I$229,5,FALSE)="","",VLOOKUP(B58+0.75,Ａクラス!$A$10:$I$229,5,FALSE))</f>
        <v/>
      </c>
      <c r="H58" s="140" t="str">
        <f t="shared" si="10"/>
        <v>・</v>
      </c>
      <c r="I58" s="140" t="str">
        <f>VLOOKUP(B58,Ａクラス!$A$10:$J$229,2,FALSE)</f>
        <v>BA</v>
      </c>
      <c r="J58" s="140" t="e">
        <f>データ!$B$4</f>
        <v>#N/A</v>
      </c>
      <c r="K58" s="140" t="e">
        <f>データ!$B$5</f>
        <v>#N/A</v>
      </c>
      <c r="L58" s="132" t="str">
        <f t="shared" si="1"/>
        <v/>
      </c>
      <c r="M58" s="141" t="str">
        <f>IF(VLOOKUP(B58,Ａクラス!$A$10:$J$229,10,FALSE)="","",VLOOKUP(B58,Ａクラス!$A$10:$J$229,10,FALSE))</f>
        <v/>
      </c>
      <c r="O58" s="132">
        <v>52</v>
      </c>
      <c r="P58" s="132" t="str">
        <f t="shared" si="2"/>
        <v/>
      </c>
      <c r="Q58" s="150" t="str">
        <f t="shared" si="3"/>
        <v/>
      </c>
      <c r="R58" s="150" t="str">
        <f t="shared" si="4"/>
        <v/>
      </c>
      <c r="S58" s="150" t="str">
        <f t="shared" si="5"/>
        <v/>
      </c>
      <c r="T58" s="132" t="str">
        <f t="shared" si="6"/>
        <v/>
      </c>
      <c r="U58" s="132" t="str">
        <f t="shared" si="7"/>
        <v/>
      </c>
      <c r="V58" s="142" t="str">
        <f t="shared" si="11"/>
        <v/>
      </c>
    </row>
    <row r="59" spans="1:22" x14ac:dyDescent="0.2">
      <c r="A59" s="139" t="str">
        <f t="shared" si="8"/>
        <v/>
      </c>
      <c r="B59" s="140">
        <v>53</v>
      </c>
      <c r="C59" s="140" t="str">
        <f>IF(VLOOKUP(B59,Ａクラス!$A$10:$I$229,5,FALSE)="","",VLOOKUP(B59,Ａクラス!$A$10:$I$229,5,FALSE))</f>
        <v/>
      </c>
      <c r="D59" s="140" t="str">
        <f>IF(VLOOKUP(B59+0.5,Ａクラス!$A$10:$I$229,5,FALSE)="","",VLOOKUP(B59+0.5,Ａクラス!$A$10:$I$229,5,FALSE))</f>
        <v/>
      </c>
      <c r="E59" s="140" t="str">
        <f t="shared" si="9"/>
        <v>・</v>
      </c>
      <c r="F59" s="140" t="str">
        <f>IF(VLOOKUP(B59+0.25,Ａクラス!$A$10:$I$229,5,FALSE)="","",VLOOKUP(B59+0.25,Ａクラス!$A$10:$I$229,5,FALSE))</f>
        <v/>
      </c>
      <c r="G59" s="140" t="str">
        <f>IF(VLOOKUP(B59+0.75,Ａクラス!$A$10:$I$229,5,FALSE)="","",VLOOKUP(B59+0.75,Ａクラス!$A$10:$I$229,5,FALSE))</f>
        <v/>
      </c>
      <c r="H59" s="140" t="str">
        <f t="shared" si="10"/>
        <v>・</v>
      </c>
      <c r="I59" s="140" t="str">
        <f>VLOOKUP(B59,Ａクラス!$A$10:$J$229,2,FALSE)</f>
        <v>BA</v>
      </c>
      <c r="J59" s="140" t="e">
        <f>データ!$B$4</f>
        <v>#N/A</v>
      </c>
      <c r="K59" s="140" t="e">
        <f>データ!$B$5</f>
        <v>#N/A</v>
      </c>
      <c r="L59" s="132" t="str">
        <f t="shared" si="1"/>
        <v/>
      </c>
      <c r="M59" s="141" t="str">
        <f>IF(VLOOKUP(B59,Ａクラス!$A$10:$J$229,10,FALSE)="","",VLOOKUP(B59,Ａクラス!$A$10:$J$229,10,FALSE))</f>
        <v/>
      </c>
      <c r="O59" s="132">
        <v>53</v>
      </c>
      <c r="P59" s="132" t="str">
        <f t="shared" si="2"/>
        <v/>
      </c>
      <c r="Q59" s="150" t="str">
        <f t="shared" si="3"/>
        <v/>
      </c>
      <c r="R59" s="150" t="str">
        <f t="shared" si="4"/>
        <v/>
      </c>
      <c r="S59" s="150" t="str">
        <f t="shared" si="5"/>
        <v/>
      </c>
      <c r="T59" s="132" t="str">
        <f t="shared" si="6"/>
        <v/>
      </c>
      <c r="U59" s="132" t="str">
        <f t="shared" si="7"/>
        <v/>
      </c>
      <c r="V59" s="142" t="str">
        <f t="shared" si="11"/>
        <v/>
      </c>
    </row>
    <row r="60" spans="1:22" x14ac:dyDescent="0.2">
      <c r="A60" s="139" t="str">
        <f t="shared" si="8"/>
        <v/>
      </c>
      <c r="B60" s="140">
        <v>54</v>
      </c>
      <c r="C60" s="140" t="str">
        <f>IF(VLOOKUP(B60,Ａクラス!$A$10:$I$229,5,FALSE)="","",VLOOKUP(B60,Ａクラス!$A$10:$I$229,5,FALSE))</f>
        <v/>
      </c>
      <c r="D60" s="140" t="str">
        <f>IF(VLOOKUP(B60+0.5,Ａクラス!$A$10:$I$229,5,FALSE)="","",VLOOKUP(B60+0.5,Ａクラス!$A$10:$I$229,5,FALSE))</f>
        <v/>
      </c>
      <c r="E60" s="140" t="str">
        <f t="shared" si="9"/>
        <v>・</v>
      </c>
      <c r="F60" s="140" t="str">
        <f>IF(VLOOKUP(B60+0.25,Ａクラス!$A$10:$I$229,5,FALSE)="","",VLOOKUP(B60+0.25,Ａクラス!$A$10:$I$229,5,FALSE))</f>
        <v/>
      </c>
      <c r="G60" s="140" t="str">
        <f>IF(VLOOKUP(B60+0.75,Ａクラス!$A$10:$I$229,5,FALSE)="","",VLOOKUP(B60+0.75,Ａクラス!$A$10:$I$229,5,FALSE))</f>
        <v/>
      </c>
      <c r="H60" s="140" t="str">
        <f t="shared" si="10"/>
        <v>・</v>
      </c>
      <c r="I60" s="140" t="str">
        <f>VLOOKUP(B60,Ａクラス!$A$10:$J$229,2,FALSE)</f>
        <v>BA</v>
      </c>
      <c r="J60" s="140" t="e">
        <f>データ!$B$4</f>
        <v>#N/A</v>
      </c>
      <c r="K60" s="140" t="e">
        <f>データ!$B$5</f>
        <v>#N/A</v>
      </c>
      <c r="L60" s="132" t="str">
        <f t="shared" si="1"/>
        <v/>
      </c>
      <c r="M60" s="141" t="str">
        <f>IF(VLOOKUP(B60,Ａクラス!$A$10:$J$229,10,FALSE)="","",VLOOKUP(B60,Ａクラス!$A$10:$J$229,10,FALSE))</f>
        <v/>
      </c>
      <c r="O60" s="132">
        <v>54</v>
      </c>
      <c r="P60" s="132" t="str">
        <f t="shared" si="2"/>
        <v/>
      </c>
      <c r="Q60" s="150" t="str">
        <f t="shared" si="3"/>
        <v/>
      </c>
      <c r="R60" s="150" t="str">
        <f t="shared" si="4"/>
        <v/>
      </c>
      <c r="S60" s="150" t="str">
        <f t="shared" si="5"/>
        <v/>
      </c>
      <c r="T60" s="132" t="str">
        <f t="shared" si="6"/>
        <v/>
      </c>
      <c r="U60" s="132" t="str">
        <f t="shared" si="7"/>
        <v/>
      </c>
      <c r="V60" s="142" t="str">
        <f t="shared" si="11"/>
        <v/>
      </c>
    </row>
    <row r="61" spans="1:22" x14ac:dyDescent="0.2">
      <c r="A61" s="139" t="str">
        <f t="shared" si="8"/>
        <v/>
      </c>
      <c r="B61" s="140">
        <v>55</v>
      </c>
      <c r="C61" s="140" t="str">
        <f>IF(VLOOKUP(B61,Ａクラス!$A$10:$I$229,5,FALSE)="","",VLOOKUP(B61,Ａクラス!$A$10:$I$229,5,FALSE))</f>
        <v/>
      </c>
      <c r="D61" s="140" t="str">
        <f>IF(VLOOKUP(B61+0.5,Ａクラス!$A$10:$I$229,5,FALSE)="","",VLOOKUP(B61+0.5,Ａクラス!$A$10:$I$229,5,FALSE))</f>
        <v/>
      </c>
      <c r="E61" s="140" t="str">
        <f t="shared" si="9"/>
        <v>・</v>
      </c>
      <c r="F61" s="140" t="str">
        <f>IF(VLOOKUP(B61+0.25,Ａクラス!$A$10:$I$229,5,FALSE)="","",VLOOKUP(B61+0.25,Ａクラス!$A$10:$I$229,5,FALSE))</f>
        <v/>
      </c>
      <c r="G61" s="140" t="str">
        <f>IF(VLOOKUP(B61+0.75,Ａクラス!$A$10:$I$229,5,FALSE)="","",VLOOKUP(B61+0.75,Ａクラス!$A$10:$I$229,5,FALSE))</f>
        <v/>
      </c>
      <c r="H61" s="140" t="str">
        <f t="shared" si="10"/>
        <v>・</v>
      </c>
      <c r="I61" s="140" t="str">
        <f>VLOOKUP(B61,Ａクラス!$A$10:$J$229,2,FALSE)</f>
        <v>BA</v>
      </c>
      <c r="J61" s="140" t="e">
        <f>データ!$B$4</f>
        <v>#N/A</v>
      </c>
      <c r="K61" s="140" t="e">
        <f>データ!$B$5</f>
        <v>#N/A</v>
      </c>
      <c r="L61" s="132" t="str">
        <f t="shared" si="1"/>
        <v/>
      </c>
      <c r="M61" s="141" t="str">
        <f>IF(VLOOKUP(B61,Ａクラス!$A$10:$J$229,10,FALSE)="","",VLOOKUP(B61,Ａクラス!$A$10:$J$229,10,FALSE))</f>
        <v/>
      </c>
      <c r="O61" s="132">
        <v>55</v>
      </c>
      <c r="P61" s="132" t="str">
        <f t="shared" si="2"/>
        <v/>
      </c>
      <c r="Q61" s="150" t="str">
        <f t="shared" si="3"/>
        <v/>
      </c>
      <c r="R61" s="150" t="str">
        <f t="shared" si="4"/>
        <v/>
      </c>
      <c r="S61" s="150" t="str">
        <f t="shared" si="5"/>
        <v/>
      </c>
      <c r="T61" s="132" t="str">
        <f t="shared" si="6"/>
        <v/>
      </c>
      <c r="U61" s="132" t="str">
        <f t="shared" si="7"/>
        <v/>
      </c>
      <c r="V61" s="142" t="str">
        <f t="shared" si="11"/>
        <v/>
      </c>
    </row>
    <row r="62" spans="1:22" x14ac:dyDescent="0.2">
      <c r="A62" s="139" t="str">
        <f t="shared" si="8"/>
        <v/>
      </c>
      <c r="B62" s="143">
        <v>1</v>
      </c>
      <c r="C62" s="143" t="str">
        <f>IF(VLOOKUP(B62,Ａクラス!$L$10:$T$229,5,FALSE)="","",VLOOKUP(B62,Ａクラス!$L$10:$T$229,5,FALSE))</f>
        <v/>
      </c>
      <c r="D62" s="143" t="str">
        <f>IF(VLOOKUP(B62+0.5,Ａクラス!$L$10:$T$229,5,FALSE)="","",VLOOKUP(B62+0.5,Ａクラス!$L$10:$T$229,5,FALSE))</f>
        <v/>
      </c>
      <c r="E62" s="143" t="str">
        <f>CONCATENATE(C62,"・",D62)</f>
        <v>・</v>
      </c>
      <c r="F62" s="143" t="str">
        <f>IF(VLOOKUP(B62+0.25,Ａクラス!$L$10:$T$229,5,FALSE)="","",VLOOKUP(B62+0.25,Ａクラス!$L$10:$T$229,5,FALSE))</f>
        <v/>
      </c>
      <c r="G62" s="143" t="str">
        <f>IF(VLOOKUP(B62+0.75,Ａクラス!$L$10:$T$229,5,FALSE)="","",VLOOKUP(B62+0.75,Ａクラス!$L$10:$T$229,5,FALSE))</f>
        <v/>
      </c>
      <c r="H62" s="143" t="str">
        <f t="shared" si="10"/>
        <v>・</v>
      </c>
      <c r="I62" s="143" t="str">
        <f>IF(VLOOKUP(B62,Ａクラス!$L$10:$T$229,2,FALSE)="","",VLOOKUP(B62,Ａクラス!$L$10:$T$229,2,FALSE))</f>
        <v>GA</v>
      </c>
      <c r="J62" s="143" t="e">
        <f>データ!$B$4</f>
        <v>#N/A</v>
      </c>
      <c r="K62" s="143" t="e">
        <f>データ!$B$5</f>
        <v>#N/A</v>
      </c>
      <c r="L62" s="132" t="str">
        <f t="shared" ref="L62" si="12">IF(F62="","",ROW())</f>
        <v/>
      </c>
      <c r="M62" s="141" t="str">
        <f>IF(VLOOKUP(B62,Ａクラス!$L$10:$U$229,10,FALSE)="","",VLOOKUP(B62,Ａクラス!$L$10:$U$229,10,FALSE))</f>
        <v/>
      </c>
      <c r="O62" s="132">
        <v>111</v>
      </c>
      <c r="P62" s="132" t="str">
        <f t="shared" si="2"/>
        <v/>
      </c>
      <c r="Q62" s="150" t="str">
        <f t="shared" si="3"/>
        <v/>
      </c>
      <c r="R62" s="150" t="str">
        <f t="shared" si="4"/>
        <v/>
      </c>
      <c r="S62" s="150" t="str">
        <f t="shared" si="5"/>
        <v/>
      </c>
      <c r="T62" s="132" t="str">
        <f t="shared" si="6"/>
        <v/>
      </c>
      <c r="U62" s="132" t="str">
        <f t="shared" si="7"/>
        <v/>
      </c>
      <c r="V62" s="142" t="str">
        <f t="shared" si="11"/>
        <v/>
      </c>
    </row>
    <row r="63" spans="1:22" x14ac:dyDescent="0.2">
      <c r="A63" s="139" t="str">
        <f t="shared" si="8"/>
        <v/>
      </c>
      <c r="B63" s="143">
        <v>2</v>
      </c>
      <c r="C63" s="143" t="str">
        <f>IF(VLOOKUP(B63,Ａクラス!$L$10:$T$229,5,FALSE)="","",VLOOKUP(B63,Ａクラス!$L$10:$T$229,5,FALSE))</f>
        <v/>
      </c>
      <c r="D63" s="143" t="str">
        <f>IF(VLOOKUP(B63+0.5,Ａクラス!$L$10:$T$229,5,FALSE)="","",VLOOKUP(B63+0.5,Ａクラス!$L$10:$T$229,5,FALSE))</f>
        <v/>
      </c>
      <c r="E63" s="143" t="str">
        <f t="shared" ref="E63:E116" si="13">CONCATENATE(C63,"・",D63)</f>
        <v>・</v>
      </c>
      <c r="F63" s="143" t="str">
        <f>IF(VLOOKUP(B63+0.25,Ａクラス!$L$10:$T$229,5,FALSE)="","",VLOOKUP(B63+0.25,Ａクラス!$L$10:$T$229,5,FALSE))</f>
        <v/>
      </c>
      <c r="G63" s="143" t="str">
        <f>IF(VLOOKUP(B63+0.75,Ａクラス!$L$10:$T$229,5,FALSE)="","",VLOOKUP(B63+0.75,Ａクラス!$L$10:$T$229,5,FALSE))</f>
        <v/>
      </c>
      <c r="H63" s="143" t="str">
        <f t="shared" ref="H63:H117" si="14">CONCATENATE(F63,"・",G63)</f>
        <v>・</v>
      </c>
      <c r="I63" s="143" t="str">
        <f>IF(VLOOKUP(B63,Ａクラス!$L$10:$T$229,2,FALSE)="","",VLOOKUP(B63,Ａクラス!$L$10:$T$229,2,FALSE))</f>
        <v>GA</v>
      </c>
      <c r="J63" s="143" t="e">
        <f>データ!$B$4</f>
        <v>#N/A</v>
      </c>
      <c r="K63" s="143" t="e">
        <f>データ!$B$5</f>
        <v>#N/A</v>
      </c>
      <c r="L63" s="132" t="str">
        <f t="shared" si="1"/>
        <v/>
      </c>
      <c r="M63" s="141" t="str">
        <f>IF(VLOOKUP(B63,Ａクラス!$L$10:$U$229,10,FALSE)="","",VLOOKUP(B63,Ａクラス!$L$10:$U$229,10,FALSE))</f>
        <v/>
      </c>
      <c r="O63" s="132">
        <v>112</v>
      </c>
      <c r="P63" s="132" t="str">
        <f t="shared" si="2"/>
        <v/>
      </c>
      <c r="Q63" s="150" t="str">
        <f t="shared" si="3"/>
        <v/>
      </c>
      <c r="R63" s="150" t="str">
        <f t="shared" si="4"/>
        <v/>
      </c>
      <c r="S63" s="150" t="str">
        <f t="shared" si="5"/>
        <v/>
      </c>
      <c r="T63" s="132" t="str">
        <f t="shared" si="6"/>
        <v/>
      </c>
      <c r="U63" s="132" t="str">
        <f t="shared" si="7"/>
        <v/>
      </c>
      <c r="V63" s="142" t="str">
        <f t="shared" si="11"/>
        <v/>
      </c>
    </row>
    <row r="64" spans="1:22" x14ac:dyDescent="0.2">
      <c r="A64" s="139" t="str">
        <f t="shared" si="8"/>
        <v/>
      </c>
      <c r="B64" s="143">
        <v>3</v>
      </c>
      <c r="C64" s="143" t="str">
        <f>IF(VLOOKUP(B64,Ａクラス!$L$10:$T$229,5,FALSE)="","",VLOOKUP(B64,Ａクラス!$L$10:$T$229,5,FALSE))</f>
        <v/>
      </c>
      <c r="D64" s="143" t="str">
        <f>IF(VLOOKUP(B64+0.5,Ａクラス!$L$10:$T$229,5,FALSE)="","",VLOOKUP(B64+0.5,Ａクラス!$L$10:$T$229,5,FALSE))</f>
        <v/>
      </c>
      <c r="E64" s="143" t="str">
        <f t="shared" si="13"/>
        <v>・</v>
      </c>
      <c r="F64" s="143" t="str">
        <f>IF(VLOOKUP(B64+0.25,Ａクラス!$L$10:$T$229,5,FALSE)="","",VLOOKUP(B64+0.25,Ａクラス!$L$10:$T$229,5,FALSE))</f>
        <v/>
      </c>
      <c r="G64" s="143" t="str">
        <f>IF(VLOOKUP(B64+0.75,Ａクラス!$L$10:$T$229,5,FALSE)="","",VLOOKUP(B64+0.75,Ａクラス!$L$10:$T$229,5,FALSE))</f>
        <v/>
      </c>
      <c r="H64" s="143" t="str">
        <f t="shared" si="14"/>
        <v>・</v>
      </c>
      <c r="I64" s="143" t="str">
        <f>IF(VLOOKUP(B64,Ａクラス!$L$10:$T$229,2,FALSE)="","",VLOOKUP(B64,Ａクラス!$L$10:$T$229,2,FALSE))</f>
        <v>GA</v>
      </c>
      <c r="J64" s="143" t="e">
        <f>データ!$B$4</f>
        <v>#N/A</v>
      </c>
      <c r="K64" s="143" t="e">
        <f>データ!$B$5</f>
        <v>#N/A</v>
      </c>
      <c r="L64" s="132" t="str">
        <f t="shared" si="1"/>
        <v/>
      </c>
      <c r="M64" s="141" t="str">
        <f>IF(VLOOKUP(B64,Ａクラス!$L$10:$U$229,10,FALSE)="","",VLOOKUP(B64,Ａクラス!$L$10:$U$229,10,FALSE))</f>
        <v/>
      </c>
      <c r="O64" s="132">
        <v>113</v>
      </c>
      <c r="P64" s="132" t="str">
        <f t="shared" si="2"/>
        <v/>
      </c>
      <c r="Q64" s="150" t="str">
        <f t="shared" si="3"/>
        <v/>
      </c>
      <c r="R64" s="150" t="str">
        <f t="shared" si="4"/>
        <v/>
      </c>
      <c r="S64" s="150" t="str">
        <f t="shared" si="5"/>
        <v/>
      </c>
      <c r="T64" s="132" t="str">
        <f t="shared" si="6"/>
        <v/>
      </c>
      <c r="U64" s="132" t="str">
        <f t="shared" si="7"/>
        <v/>
      </c>
      <c r="V64" s="142" t="str">
        <f t="shared" si="11"/>
        <v/>
      </c>
    </row>
    <row r="65" spans="1:22" x14ac:dyDescent="0.2">
      <c r="A65" s="139" t="str">
        <f t="shared" si="8"/>
        <v/>
      </c>
      <c r="B65" s="143">
        <v>4</v>
      </c>
      <c r="C65" s="143" t="str">
        <f>IF(VLOOKUP(B65,Ａクラス!$L$10:$T$229,5,FALSE)="","",VLOOKUP(B65,Ａクラス!$L$10:$T$229,5,FALSE))</f>
        <v/>
      </c>
      <c r="D65" s="143" t="str">
        <f>IF(VLOOKUP(B65+0.5,Ａクラス!$L$10:$T$229,5,FALSE)="","",VLOOKUP(B65+0.5,Ａクラス!$L$10:$T$229,5,FALSE))</f>
        <v/>
      </c>
      <c r="E65" s="143" t="str">
        <f t="shared" si="13"/>
        <v>・</v>
      </c>
      <c r="F65" s="143" t="str">
        <f>IF(VLOOKUP(B65+0.25,Ａクラス!$L$10:$T$229,5,FALSE)="","",VLOOKUP(B65+0.25,Ａクラス!$L$10:$T$229,5,FALSE))</f>
        <v/>
      </c>
      <c r="G65" s="143" t="str">
        <f>IF(VLOOKUP(B65+0.75,Ａクラス!$L$10:$T$229,5,FALSE)="","",VLOOKUP(B65+0.75,Ａクラス!$L$10:$T$229,5,FALSE))</f>
        <v/>
      </c>
      <c r="H65" s="143" t="str">
        <f t="shared" si="14"/>
        <v>・</v>
      </c>
      <c r="I65" s="143" t="str">
        <f>IF(VLOOKUP(B65,Ａクラス!$L$10:$T$229,2,FALSE)="","",VLOOKUP(B65,Ａクラス!$L$10:$T$229,2,FALSE))</f>
        <v>GA</v>
      </c>
      <c r="J65" s="143" t="e">
        <f>データ!$B$4</f>
        <v>#N/A</v>
      </c>
      <c r="K65" s="143" t="e">
        <f>データ!$B$5</f>
        <v>#N/A</v>
      </c>
      <c r="L65" s="132" t="str">
        <f t="shared" si="1"/>
        <v/>
      </c>
      <c r="M65" s="141" t="str">
        <f>IF(VLOOKUP(B65,Ａクラス!$L$10:$U$229,10,FALSE)="","",VLOOKUP(B65,Ａクラス!$L$10:$U$229,10,FALSE))</f>
        <v/>
      </c>
      <c r="O65" s="132">
        <v>114</v>
      </c>
      <c r="P65" s="132" t="str">
        <f t="shared" si="2"/>
        <v/>
      </c>
      <c r="Q65" s="150" t="str">
        <f t="shared" si="3"/>
        <v/>
      </c>
      <c r="R65" s="150" t="str">
        <f t="shared" si="4"/>
        <v/>
      </c>
      <c r="S65" s="150" t="str">
        <f t="shared" si="5"/>
        <v/>
      </c>
      <c r="T65" s="132" t="str">
        <f t="shared" si="6"/>
        <v/>
      </c>
      <c r="U65" s="132" t="str">
        <f t="shared" si="7"/>
        <v/>
      </c>
      <c r="V65" s="142" t="str">
        <f t="shared" si="11"/>
        <v/>
      </c>
    </row>
    <row r="66" spans="1:22" x14ac:dyDescent="0.2">
      <c r="A66" s="139" t="str">
        <f t="shared" si="8"/>
        <v/>
      </c>
      <c r="B66" s="143">
        <v>5</v>
      </c>
      <c r="C66" s="143" t="str">
        <f>IF(VLOOKUP(B66,Ａクラス!$L$10:$T$229,5,FALSE)="","",VLOOKUP(B66,Ａクラス!$L$10:$T$229,5,FALSE))</f>
        <v/>
      </c>
      <c r="D66" s="143" t="str">
        <f>IF(VLOOKUP(B66+0.5,Ａクラス!$L$10:$T$229,5,FALSE)="","",VLOOKUP(B66+0.5,Ａクラス!$L$10:$T$229,5,FALSE))</f>
        <v/>
      </c>
      <c r="E66" s="143" t="str">
        <f t="shared" si="13"/>
        <v>・</v>
      </c>
      <c r="F66" s="143" t="str">
        <f>IF(VLOOKUP(B66+0.25,Ａクラス!$L$10:$T$229,5,FALSE)="","",VLOOKUP(B66+0.25,Ａクラス!$L$10:$T$229,5,FALSE))</f>
        <v/>
      </c>
      <c r="G66" s="143" t="str">
        <f>IF(VLOOKUP(B66+0.75,Ａクラス!$L$10:$T$229,5,FALSE)="","",VLOOKUP(B66+0.75,Ａクラス!$L$10:$T$229,5,FALSE))</f>
        <v/>
      </c>
      <c r="H66" s="143" t="str">
        <f t="shared" si="14"/>
        <v>・</v>
      </c>
      <c r="I66" s="143" t="str">
        <f>IF(VLOOKUP(B66,Ａクラス!$L$10:$T$229,2,FALSE)="","",VLOOKUP(B66,Ａクラス!$L$10:$T$229,2,FALSE))</f>
        <v>GA</v>
      </c>
      <c r="J66" s="143" t="e">
        <f>データ!$B$4</f>
        <v>#N/A</v>
      </c>
      <c r="K66" s="143" t="e">
        <f>データ!$B$5</f>
        <v>#N/A</v>
      </c>
      <c r="L66" s="132" t="str">
        <f t="shared" si="1"/>
        <v/>
      </c>
      <c r="M66" s="141" t="str">
        <f>IF(VLOOKUP(B66,Ａクラス!$L$10:$U$229,10,FALSE)="","",VLOOKUP(B66,Ａクラス!$L$10:$U$229,10,FALSE))</f>
        <v/>
      </c>
      <c r="O66" s="132">
        <v>115</v>
      </c>
      <c r="P66" s="132" t="str">
        <f t="shared" si="2"/>
        <v/>
      </c>
      <c r="Q66" s="150" t="str">
        <f t="shared" si="3"/>
        <v/>
      </c>
      <c r="R66" s="150" t="str">
        <f t="shared" si="4"/>
        <v/>
      </c>
      <c r="S66" s="150" t="str">
        <f t="shared" si="5"/>
        <v/>
      </c>
      <c r="T66" s="132" t="str">
        <f t="shared" si="6"/>
        <v/>
      </c>
      <c r="U66" s="132" t="str">
        <f t="shared" si="7"/>
        <v/>
      </c>
      <c r="V66" s="142" t="str">
        <f t="shared" si="11"/>
        <v/>
      </c>
    </row>
    <row r="67" spans="1:22" x14ac:dyDescent="0.2">
      <c r="A67" s="139" t="str">
        <f t="shared" si="8"/>
        <v/>
      </c>
      <c r="B67" s="143">
        <v>6</v>
      </c>
      <c r="C67" s="143" t="str">
        <f>IF(VLOOKUP(B67,Ａクラス!$L$10:$T$229,5,FALSE)="","",VLOOKUP(B67,Ａクラス!$L$10:$T$229,5,FALSE))</f>
        <v/>
      </c>
      <c r="D67" s="143" t="str">
        <f>IF(VLOOKUP(B67+0.5,Ａクラス!$L$10:$T$229,5,FALSE)="","",VLOOKUP(B67+0.5,Ａクラス!$L$10:$T$229,5,FALSE))</f>
        <v/>
      </c>
      <c r="E67" s="143" t="str">
        <f t="shared" si="13"/>
        <v>・</v>
      </c>
      <c r="F67" s="143" t="str">
        <f>IF(VLOOKUP(B67+0.25,Ａクラス!$L$10:$T$229,5,FALSE)="","",VLOOKUP(B67+0.25,Ａクラス!$L$10:$T$229,5,FALSE))</f>
        <v/>
      </c>
      <c r="G67" s="143" t="str">
        <f>IF(VLOOKUP(B67+0.75,Ａクラス!$L$10:$T$229,5,FALSE)="","",VLOOKUP(B67+0.75,Ａクラス!$L$10:$T$229,5,FALSE))</f>
        <v/>
      </c>
      <c r="H67" s="143" t="str">
        <f t="shared" si="14"/>
        <v>・</v>
      </c>
      <c r="I67" s="143" t="str">
        <f>IF(VLOOKUP(B67,Ａクラス!$L$10:$T$229,2,FALSE)="","",VLOOKUP(B67,Ａクラス!$L$10:$T$229,2,FALSE))</f>
        <v>GA</v>
      </c>
      <c r="J67" s="143" t="e">
        <f>データ!$B$4</f>
        <v>#N/A</v>
      </c>
      <c r="K67" s="143" t="e">
        <f>データ!$B$5</f>
        <v>#N/A</v>
      </c>
      <c r="L67" s="132" t="str">
        <f t="shared" si="1"/>
        <v/>
      </c>
      <c r="M67" s="141" t="str">
        <f>IF(VLOOKUP(B67,Ａクラス!$L$10:$U$229,10,FALSE)="","",VLOOKUP(B67,Ａクラス!$L$10:$U$229,10,FALSE))</f>
        <v/>
      </c>
      <c r="O67" s="132">
        <v>116</v>
      </c>
      <c r="P67" s="132" t="str">
        <f t="shared" si="2"/>
        <v/>
      </c>
      <c r="Q67" s="150" t="str">
        <f t="shared" si="3"/>
        <v/>
      </c>
      <c r="R67" s="150" t="str">
        <f t="shared" si="4"/>
        <v/>
      </c>
      <c r="S67" s="150" t="str">
        <f t="shared" si="5"/>
        <v/>
      </c>
      <c r="T67" s="132" t="str">
        <f t="shared" si="6"/>
        <v/>
      </c>
      <c r="U67" s="132" t="str">
        <f t="shared" si="7"/>
        <v/>
      </c>
      <c r="V67" s="142" t="str">
        <f t="shared" si="11"/>
        <v/>
      </c>
    </row>
    <row r="68" spans="1:22" x14ac:dyDescent="0.2">
      <c r="A68" s="139" t="str">
        <f t="shared" si="8"/>
        <v/>
      </c>
      <c r="B68" s="143">
        <v>7</v>
      </c>
      <c r="C68" s="143" t="str">
        <f>IF(VLOOKUP(B68,Ａクラス!$L$10:$T$229,5,FALSE)="","",VLOOKUP(B68,Ａクラス!$L$10:$T$229,5,FALSE))</f>
        <v/>
      </c>
      <c r="D68" s="143" t="str">
        <f>IF(VLOOKUP(B68+0.5,Ａクラス!$L$10:$T$229,5,FALSE)="","",VLOOKUP(B68+0.5,Ａクラス!$L$10:$T$229,5,FALSE))</f>
        <v/>
      </c>
      <c r="E68" s="143" t="str">
        <f t="shared" si="13"/>
        <v>・</v>
      </c>
      <c r="F68" s="143" t="str">
        <f>IF(VLOOKUP(B68+0.25,Ａクラス!$L$10:$T$229,5,FALSE)="","",VLOOKUP(B68+0.25,Ａクラス!$L$10:$T$229,5,FALSE))</f>
        <v/>
      </c>
      <c r="G68" s="143" t="str">
        <f>IF(VLOOKUP(B68+0.75,Ａクラス!$L$10:$T$229,5,FALSE)="","",VLOOKUP(B68+0.75,Ａクラス!$L$10:$T$229,5,FALSE))</f>
        <v/>
      </c>
      <c r="H68" s="143" t="str">
        <f t="shared" si="14"/>
        <v>・</v>
      </c>
      <c r="I68" s="143" t="str">
        <f>IF(VLOOKUP(B68,Ａクラス!$L$10:$T$229,2,FALSE)="","",VLOOKUP(B68,Ａクラス!$L$10:$T$229,2,FALSE))</f>
        <v>GA</v>
      </c>
      <c r="J68" s="143" t="e">
        <f>データ!$B$4</f>
        <v>#N/A</v>
      </c>
      <c r="K68" s="143" t="e">
        <f>データ!$B$5</f>
        <v>#N/A</v>
      </c>
      <c r="L68" s="132" t="str">
        <f t="shared" si="1"/>
        <v/>
      </c>
      <c r="M68" s="141" t="str">
        <f>IF(VLOOKUP(B68,Ａクラス!$L$10:$U$229,10,FALSE)="","",VLOOKUP(B68,Ａクラス!$L$10:$U$229,10,FALSE))</f>
        <v/>
      </c>
      <c r="O68" s="132">
        <v>117</v>
      </c>
      <c r="P68" s="132" t="str">
        <f t="shared" si="2"/>
        <v/>
      </c>
      <c r="Q68" s="150" t="str">
        <f t="shared" si="3"/>
        <v/>
      </c>
      <c r="R68" s="150" t="str">
        <f t="shared" si="4"/>
        <v/>
      </c>
      <c r="S68" s="150" t="str">
        <f t="shared" si="5"/>
        <v/>
      </c>
      <c r="T68" s="132" t="str">
        <f t="shared" si="6"/>
        <v/>
      </c>
      <c r="U68" s="132" t="str">
        <f t="shared" si="7"/>
        <v/>
      </c>
      <c r="V68" s="142" t="str">
        <f t="shared" si="11"/>
        <v/>
      </c>
    </row>
    <row r="69" spans="1:22" x14ac:dyDescent="0.2">
      <c r="A69" s="139" t="str">
        <f t="shared" si="8"/>
        <v/>
      </c>
      <c r="B69" s="143">
        <v>8</v>
      </c>
      <c r="C69" s="143" t="str">
        <f>IF(VLOOKUP(B69,Ａクラス!$L$10:$T$229,5,FALSE)="","",VLOOKUP(B69,Ａクラス!$L$10:$T$229,5,FALSE))</f>
        <v/>
      </c>
      <c r="D69" s="143" t="str">
        <f>IF(VLOOKUP(B69+0.5,Ａクラス!$L$10:$T$229,5,FALSE)="","",VLOOKUP(B69+0.5,Ａクラス!$L$10:$T$229,5,FALSE))</f>
        <v/>
      </c>
      <c r="E69" s="143" t="str">
        <f t="shared" si="13"/>
        <v>・</v>
      </c>
      <c r="F69" s="143" t="str">
        <f>IF(VLOOKUP(B69+0.25,Ａクラス!$L$10:$T$229,5,FALSE)="","",VLOOKUP(B69+0.25,Ａクラス!$L$10:$T$229,5,FALSE))</f>
        <v/>
      </c>
      <c r="G69" s="143" t="str">
        <f>IF(VLOOKUP(B69+0.75,Ａクラス!$L$10:$T$229,5,FALSE)="","",VLOOKUP(B69+0.75,Ａクラス!$L$10:$T$229,5,FALSE))</f>
        <v/>
      </c>
      <c r="H69" s="143" t="str">
        <f t="shared" si="14"/>
        <v>・</v>
      </c>
      <c r="I69" s="143" t="str">
        <f>IF(VLOOKUP(B69,Ａクラス!$L$10:$T$229,2,FALSE)="","",VLOOKUP(B69,Ａクラス!$L$10:$T$229,2,FALSE))</f>
        <v>GA</v>
      </c>
      <c r="J69" s="143" t="e">
        <f>データ!$B$4</f>
        <v>#N/A</v>
      </c>
      <c r="K69" s="143" t="e">
        <f>データ!$B$5</f>
        <v>#N/A</v>
      </c>
      <c r="L69" s="132" t="str">
        <f t="shared" si="1"/>
        <v/>
      </c>
      <c r="M69" s="141" t="str">
        <f>IF(VLOOKUP(B69,Ａクラス!$L$10:$U$229,10,FALSE)="","",VLOOKUP(B69,Ａクラス!$L$10:$U$229,10,FALSE))</f>
        <v/>
      </c>
      <c r="O69" s="132">
        <v>118</v>
      </c>
      <c r="P69" s="132" t="str">
        <f t="shared" si="2"/>
        <v/>
      </c>
      <c r="Q69" s="150" t="str">
        <f t="shared" si="3"/>
        <v/>
      </c>
      <c r="R69" s="150" t="str">
        <f t="shared" si="4"/>
        <v/>
      </c>
      <c r="S69" s="150" t="str">
        <f t="shared" si="5"/>
        <v/>
      </c>
      <c r="T69" s="132" t="str">
        <f t="shared" si="6"/>
        <v/>
      </c>
      <c r="U69" s="132" t="str">
        <f t="shared" si="7"/>
        <v/>
      </c>
      <c r="V69" s="142" t="str">
        <f t="shared" si="11"/>
        <v/>
      </c>
    </row>
    <row r="70" spans="1:22" x14ac:dyDescent="0.2">
      <c r="A70" s="139" t="str">
        <f t="shared" si="8"/>
        <v/>
      </c>
      <c r="B70" s="143">
        <v>9</v>
      </c>
      <c r="C70" s="143" t="str">
        <f>IF(VLOOKUP(B70,Ａクラス!$L$10:$T$229,5,FALSE)="","",VLOOKUP(B70,Ａクラス!$L$10:$T$229,5,FALSE))</f>
        <v/>
      </c>
      <c r="D70" s="143" t="str">
        <f>IF(VLOOKUP(B70+0.5,Ａクラス!$L$10:$T$229,5,FALSE)="","",VLOOKUP(B70+0.5,Ａクラス!$L$10:$T$229,5,FALSE))</f>
        <v/>
      </c>
      <c r="E70" s="143" t="str">
        <f t="shared" si="13"/>
        <v>・</v>
      </c>
      <c r="F70" s="143" t="str">
        <f>IF(VLOOKUP(B70+0.25,Ａクラス!$L$10:$T$229,5,FALSE)="","",VLOOKUP(B70+0.25,Ａクラス!$L$10:$T$229,5,FALSE))</f>
        <v/>
      </c>
      <c r="G70" s="143" t="str">
        <f>IF(VLOOKUP(B70+0.75,Ａクラス!$L$10:$T$229,5,FALSE)="","",VLOOKUP(B70+0.75,Ａクラス!$L$10:$T$229,5,FALSE))</f>
        <v/>
      </c>
      <c r="H70" s="143" t="str">
        <f t="shared" si="14"/>
        <v>・</v>
      </c>
      <c r="I70" s="143" t="str">
        <f>IF(VLOOKUP(B70,Ａクラス!$L$10:$T$229,2,FALSE)="","",VLOOKUP(B70,Ａクラス!$L$10:$T$229,2,FALSE))</f>
        <v>GA</v>
      </c>
      <c r="J70" s="143" t="e">
        <f>データ!$B$4</f>
        <v>#N/A</v>
      </c>
      <c r="K70" s="143" t="e">
        <f>データ!$B$5</f>
        <v>#N/A</v>
      </c>
      <c r="L70" s="132" t="str">
        <f t="shared" si="1"/>
        <v/>
      </c>
      <c r="M70" s="141" t="str">
        <f>IF(VLOOKUP(B70,Ａクラス!$L$10:$U$229,10,FALSE)="","",VLOOKUP(B70,Ａクラス!$L$10:$U$229,10,FALSE))</f>
        <v/>
      </c>
      <c r="O70" s="132">
        <v>119</v>
      </c>
      <c r="P70" s="132" t="str">
        <f t="shared" si="2"/>
        <v/>
      </c>
      <c r="Q70" s="150" t="str">
        <f t="shared" si="3"/>
        <v/>
      </c>
      <c r="R70" s="150" t="str">
        <f t="shared" si="4"/>
        <v/>
      </c>
      <c r="S70" s="150" t="str">
        <f t="shared" si="5"/>
        <v/>
      </c>
      <c r="T70" s="132" t="str">
        <f t="shared" si="6"/>
        <v/>
      </c>
      <c r="U70" s="132" t="str">
        <f t="shared" si="7"/>
        <v/>
      </c>
      <c r="V70" s="142" t="str">
        <f t="shared" si="11"/>
        <v/>
      </c>
    </row>
    <row r="71" spans="1:22" x14ac:dyDescent="0.2">
      <c r="A71" s="139" t="str">
        <f t="shared" si="8"/>
        <v/>
      </c>
      <c r="B71" s="143">
        <v>10</v>
      </c>
      <c r="C71" s="143" t="str">
        <f>IF(VLOOKUP(B71,Ａクラス!$L$10:$T$229,5,FALSE)="","",VLOOKUP(B71,Ａクラス!$L$10:$T$229,5,FALSE))</f>
        <v/>
      </c>
      <c r="D71" s="143" t="str">
        <f>IF(VLOOKUP(B71+0.5,Ａクラス!$L$10:$T$229,5,FALSE)="","",VLOOKUP(B71+0.5,Ａクラス!$L$10:$T$229,5,FALSE))</f>
        <v/>
      </c>
      <c r="E71" s="143" t="str">
        <f t="shared" si="13"/>
        <v>・</v>
      </c>
      <c r="F71" s="143" t="str">
        <f>IF(VLOOKUP(B71+0.25,Ａクラス!$L$10:$T$229,5,FALSE)="","",VLOOKUP(B71+0.25,Ａクラス!$L$10:$T$229,5,FALSE))</f>
        <v/>
      </c>
      <c r="G71" s="143" t="str">
        <f>IF(VLOOKUP(B71+0.75,Ａクラス!$L$10:$T$229,5,FALSE)="","",VLOOKUP(B71+0.75,Ａクラス!$L$10:$T$229,5,FALSE))</f>
        <v/>
      </c>
      <c r="H71" s="143" t="str">
        <f t="shared" si="14"/>
        <v>・</v>
      </c>
      <c r="I71" s="143" t="str">
        <f>IF(VLOOKUP(B71,Ａクラス!$L$10:$T$229,2,FALSE)="","",VLOOKUP(B71,Ａクラス!$L$10:$T$229,2,FALSE))</f>
        <v>GA</v>
      </c>
      <c r="J71" s="143" t="e">
        <f>データ!$B$4</f>
        <v>#N/A</v>
      </c>
      <c r="K71" s="143" t="e">
        <f>データ!$B$5</f>
        <v>#N/A</v>
      </c>
      <c r="L71" s="132" t="str">
        <f t="shared" ref="L71:L134" si="15">IF(F71="","",ROW())</f>
        <v/>
      </c>
      <c r="M71" s="141" t="str">
        <f>IF(VLOOKUP(B71,Ａクラス!$L$10:$U$229,10,FALSE)="","",VLOOKUP(B71,Ａクラス!$L$10:$U$229,10,FALSE))</f>
        <v/>
      </c>
      <c r="O71" s="132">
        <v>120</v>
      </c>
      <c r="P71" s="132" t="str">
        <f t="shared" ref="P71:P134" si="16">IFERROR(VLOOKUP(O71,$A$7:$K$336,2,FALSE),"")</f>
        <v/>
      </c>
      <c r="Q71" s="150" t="str">
        <f t="shared" ref="Q71:Q134" si="17">IFERROR(VLOOKUP(O71,$A$7:$K$336,5,FALSE),"")</f>
        <v/>
      </c>
      <c r="R71" s="150" t="str">
        <f t="shared" ref="R71:R134" si="18">IFERROR(VLOOKUP(O71,$A$7:$K$336,8,FALSE),"")</f>
        <v/>
      </c>
      <c r="S71" s="150" t="str">
        <f t="shared" ref="S71:S134" si="19">IFERROR(VLOOKUP(O71,$A$7:$K$336,10,FALSE),"")</f>
        <v/>
      </c>
      <c r="T71" s="132" t="str">
        <f t="shared" ref="T71:T134" si="20">IFERROR(VLOOKUP(O71,$A$7:$K$336,11,FALSE),"")</f>
        <v/>
      </c>
      <c r="U71" s="132" t="str">
        <f t="shared" ref="U71:U134" si="21">IFERROR(VLOOKUP(O71,$A$7:$K$336,9,FALSE),"")</f>
        <v/>
      </c>
      <c r="V71" s="142" t="str">
        <f t="shared" si="11"/>
        <v/>
      </c>
    </row>
    <row r="72" spans="1:22" x14ac:dyDescent="0.2">
      <c r="A72" s="139" t="str">
        <f t="shared" ref="A72:A135" si="22">IFERROR(RANK(L72,$L$7:$L$336,1),"")</f>
        <v/>
      </c>
      <c r="B72" s="143">
        <v>11</v>
      </c>
      <c r="C72" s="143" t="str">
        <f>IF(VLOOKUP(B72,Ａクラス!$L$10:$T$229,5,FALSE)="","",VLOOKUP(B72,Ａクラス!$L$10:$T$229,5,FALSE))</f>
        <v/>
      </c>
      <c r="D72" s="143" t="str">
        <f>IF(VLOOKUP(B72+0.5,Ａクラス!$L$10:$T$229,5,FALSE)="","",VLOOKUP(B72+0.5,Ａクラス!$L$10:$T$229,5,FALSE))</f>
        <v/>
      </c>
      <c r="E72" s="143" t="str">
        <f t="shared" si="13"/>
        <v>・</v>
      </c>
      <c r="F72" s="143" t="str">
        <f>IF(VLOOKUP(B72+0.25,Ａクラス!$L$10:$T$229,5,FALSE)="","",VLOOKUP(B72+0.25,Ａクラス!$L$10:$T$229,5,FALSE))</f>
        <v/>
      </c>
      <c r="G72" s="143" t="str">
        <f>IF(VLOOKUP(B72+0.75,Ａクラス!$L$10:$T$229,5,FALSE)="","",VLOOKUP(B72+0.75,Ａクラス!$L$10:$T$229,5,FALSE))</f>
        <v/>
      </c>
      <c r="H72" s="143" t="str">
        <f t="shared" si="14"/>
        <v>・</v>
      </c>
      <c r="I72" s="143" t="str">
        <f>IF(VLOOKUP(B72,Ａクラス!$L$10:$T$229,2,FALSE)="","",VLOOKUP(B72,Ａクラス!$L$10:$T$229,2,FALSE))</f>
        <v>GA</v>
      </c>
      <c r="J72" s="143" t="e">
        <f>データ!$B$4</f>
        <v>#N/A</v>
      </c>
      <c r="K72" s="143" t="e">
        <f>データ!$B$5</f>
        <v>#N/A</v>
      </c>
      <c r="L72" s="132" t="str">
        <f t="shared" si="15"/>
        <v/>
      </c>
      <c r="M72" s="141" t="str">
        <f>IF(VLOOKUP(B72,Ａクラス!$L$10:$U$229,10,FALSE)="","",VLOOKUP(B72,Ａクラス!$L$10:$U$229,10,FALSE))</f>
        <v/>
      </c>
      <c r="O72" s="132">
        <v>121</v>
      </c>
      <c r="P72" s="132" t="str">
        <f t="shared" si="16"/>
        <v/>
      </c>
      <c r="Q72" s="150" t="str">
        <f t="shared" si="17"/>
        <v/>
      </c>
      <c r="R72" s="150" t="str">
        <f t="shared" si="18"/>
        <v/>
      </c>
      <c r="S72" s="150" t="str">
        <f t="shared" si="19"/>
        <v/>
      </c>
      <c r="T72" s="132" t="str">
        <f t="shared" si="20"/>
        <v/>
      </c>
      <c r="U72" s="132" t="str">
        <f t="shared" si="21"/>
        <v/>
      </c>
      <c r="V72" s="142" t="str">
        <f t="shared" ref="V72:V135" si="23">IFERROR(VLOOKUP(O72,$A$7:$M$336,13,FALSE),"")</f>
        <v/>
      </c>
    </row>
    <row r="73" spans="1:22" x14ac:dyDescent="0.2">
      <c r="A73" s="139" t="str">
        <f t="shared" si="22"/>
        <v/>
      </c>
      <c r="B73" s="143">
        <v>12</v>
      </c>
      <c r="C73" s="143" t="str">
        <f>IF(VLOOKUP(B73,Ａクラス!$L$10:$T$229,5,FALSE)="","",VLOOKUP(B73,Ａクラス!$L$10:$T$229,5,FALSE))</f>
        <v/>
      </c>
      <c r="D73" s="143" t="str">
        <f>IF(VLOOKUP(B73+0.5,Ａクラス!$L$10:$T$229,5,FALSE)="","",VLOOKUP(B73+0.5,Ａクラス!$L$10:$T$229,5,FALSE))</f>
        <v/>
      </c>
      <c r="E73" s="143" t="str">
        <f t="shared" si="13"/>
        <v>・</v>
      </c>
      <c r="F73" s="143" t="str">
        <f>IF(VLOOKUP(B73+0.25,Ａクラス!$L$10:$T$229,5,FALSE)="","",VLOOKUP(B73+0.25,Ａクラス!$L$10:$T$229,5,FALSE))</f>
        <v/>
      </c>
      <c r="G73" s="143" t="str">
        <f>IF(VLOOKUP(B73+0.75,Ａクラス!$L$10:$T$229,5,FALSE)="","",VLOOKUP(B73+0.75,Ａクラス!$L$10:$T$229,5,FALSE))</f>
        <v/>
      </c>
      <c r="H73" s="143" t="str">
        <f t="shared" si="14"/>
        <v>・</v>
      </c>
      <c r="I73" s="143" t="str">
        <f>IF(VLOOKUP(B73,Ａクラス!$L$10:$T$229,2,FALSE)="","",VLOOKUP(B73,Ａクラス!$L$10:$T$229,2,FALSE))</f>
        <v>GA</v>
      </c>
      <c r="J73" s="143" t="e">
        <f>データ!$B$4</f>
        <v>#N/A</v>
      </c>
      <c r="K73" s="143" t="e">
        <f>データ!$B$5</f>
        <v>#N/A</v>
      </c>
      <c r="L73" s="132" t="str">
        <f t="shared" si="15"/>
        <v/>
      </c>
      <c r="M73" s="141" t="str">
        <f>IF(VLOOKUP(B73,Ａクラス!$L$10:$U$229,10,FALSE)="","",VLOOKUP(B73,Ａクラス!$L$10:$U$229,10,FALSE))</f>
        <v/>
      </c>
      <c r="O73" s="132">
        <v>122</v>
      </c>
      <c r="P73" s="132" t="str">
        <f t="shared" si="16"/>
        <v/>
      </c>
      <c r="Q73" s="150" t="str">
        <f t="shared" si="17"/>
        <v/>
      </c>
      <c r="R73" s="150" t="str">
        <f t="shared" si="18"/>
        <v/>
      </c>
      <c r="S73" s="150" t="str">
        <f t="shared" si="19"/>
        <v/>
      </c>
      <c r="T73" s="132" t="str">
        <f t="shared" si="20"/>
        <v/>
      </c>
      <c r="U73" s="132" t="str">
        <f t="shared" si="21"/>
        <v/>
      </c>
      <c r="V73" s="142" t="str">
        <f t="shared" si="23"/>
        <v/>
      </c>
    </row>
    <row r="74" spans="1:22" x14ac:dyDescent="0.2">
      <c r="A74" s="139" t="str">
        <f t="shared" si="22"/>
        <v/>
      </c>
      <c r="B74" s="143">
        <v>13</v>
      </c>
      <c r="C74" s="143" t="str">
        <f>IF(VLOOKUP(B74,Ａクラス!$L$10:$T$229,5,FALSE)="","",VLOOKUP(B74,Ａクラス!$L$10:$T$229,5,FALSE))</f>
        <v/>
      </c>
      <c r="D74" s="143" t="str">
        <f>IF(VLOOKUP(B74+0.5,Ａクラス!$L$10:$T$229,5,FALSE)="","",VLOOKUP(B74+0.5,Ａクラス!$L$10:$T$229,5,FALSE))</f>
        <v/>
      </c>
      <c r="E74" s="143" t="str">
        <f t="shared" si="13"/>
        <v>・</v>
      </c>
      <c r="F74" s="143" t="str">
        <f>IF(VLOOKUP(B74+0.25,Ａクラス!$L$10:$T$229,5,FALSE)="","",VLOOKUP(B74+0.25,Ａクラス!$L$10:$T$229,5,FALSE))</f>
        <v/>
      </c>
      <c r="G74" s="143" t="str">
        <f>IF(VLOOKUP(B74+0.75,Ａクラス!$L$10:$T$229,5,FALSE)="","",VLOOKUP(B74+0.75,Ａクラス!$L$10:$T$229,5,FALSE))</f>
        <v/>
      </c>
      <c r="H74" s="143" t="str">
        <f t="shared" si="14"/>
        <v>・</v>
      </c>
      <c r="I74" s="143" t="str">
        <f>IF(VLOOKUP(B74,Ａクラス!$L$10:$T$229,2,FALSE)="","",VLOOKUP(B74,Ａクラス!$L$10:$T$229,2,FALSE))</f>
        <v>GA</v>
      </c>
      <c r="J74" s="143" t="e">
        <f>データ!$B$4</f>
        <v>#N/A</v>
      </c>
      <c r="K74" s="143" t="e">
        <f>データ!$B$5</f>
        <v>#N/A</v>
      </c>
      <c r="L74" s="132" t="str">
        <f t="shared" si="15"/>
        <v/>
      </c>
      <c r="M74" s="141" t="str">
        <f>IF(VLOOKUP(B74,Ａクラス!$L$10:$U$229,10,FALSE)="","",VLOOKUP(B74,Ａクラス!$L$10:$U$229,10,FALSE))</f>
        <v/>
      </c>
      <c r="O74" s="132">
        <v>123</v>
      </c>
      <c r="P74" s="132" t="str">
        <f t="shared" si="16"/>
        <v/>
      </c>
      <c r="Q74" s="150" t="str">
        <f t="shared" si="17"/>
        <v/>
      </c>
      <c r="R74" s="150" t="str">
        <f t="shared" si="18"/>
        <v/>
      </c>
      <c r="S74" s="150" t="str">
        <f t="shared" si="19"/>
        <v/>
      </c>
      <c r="T74" s="132" t="str">
        <f t="shared" si="20"/>
        <v/>
      </c>
      <c r="U74" s="132" t="str">
        <f t="shared" si="21"/>
        <v/>
      </c>
      <c r="V74" s="142" t="str">
        <f t="shared" si="23"/>
        <v/>
      </c>
    </row>
    <row r="75" spans="1:22" x14ac:dyDescent="0.2">
      <c r="A75" s="139" t="str">
        <f t="shared" si="22"/>
        <v/>
      </c>
      <c r="B75" s="143">
        <v>14</v>
      </c>
      <c r="C75" s="143" t="str">
        <f>IF(VLOOKUP(B75,Ａクラス!$L$10:$T$229,5,FALSE)="","",VLOOKUP(B75,Ａクラス!$L$10:$T$229,5,FALSE))</f>
        <v/>
      </c>
      <c r="D75" s="143" t="str">
        <f>IF(VLOOKUP(B75+0.5,Ａクラス!$L$10:$T$229,5,FALSE)="","",VLOOKUP(B75+0.5,Ａクラス!$L$10:$T$229,5,FALSE))</f>
        <v/>
      </c>
      <c r="E75" s="143" t="str">
        <f t="shared" si="13"/>
        <v>・</v>
      </c>
      <c r="F75" s="143" t="str">
        <f>IF(VLOOKUP(B75+0.25,Ａクラス!$L$10:$T$229,5,FALSE)="","",VLOOKUP(B75+0.25,Ａクラス!$L$10:$T$229,5,FALSE))</f>
        <v/>
      </c>
      <c r="G75" s="143" t="str">
        <f>IF(VLOOKUP(B75+0.75,Ａクラス!$L$10:$T$229,5,FALSE)="","",VLOOKUP(B75+0.75,Ａクラス!$L$10:$T$229,5,FALSE))</f>
        <v/>
      </c>
      <c r="H75" s="143" t="str">
        <f t="shared" si="14"/>
        <v>・</v>
      </c>
      <c r="I75" s="143" t="str">
        <f>IF(VLOOKUP(B75,Ａクラス!$L$10:$T$229,2,FALSE)="","",VLOOKUP(B75,Ａクラス!$L$10:$T$229,2,FALSE))</f>
        <v>GA</v>
      </c>
      <c r="J75" s="143" t="e">
        <f>データ!$B$4</f>
        <v>#N/A</v>
      </c>
      <c r="K75" s="143" t="e">
        <f>データ!$B$5</f>
        <v>#N/A</v>
      </c>
      <c r="L75" s="132" t="str">
        <f t="shared" si="15"/>
        <v/>
      </c>
      <c r="M75" s="141" t="str">
        <f>IF(VLOOKUP(B75,Ａクラス!$L$10:$U$229,10,FALSE)="","",VLOOKUP(B75,Ａクラス!$L$10:$U$229,10,FALSE))</f>
        <v/>
      </c>
      <c r="O75" s="132">
        <v>124</v>
      </c>
      <c r="P75" s="132" t="str">
        <f t="shared" si="16"/>
        <v/>
      </c>
      <c r="Q75" s="150" t="str">
        <f t="shared" si="17"/>
        <v/>
      </c>
      <c r="R75" s="150" t="str">
        <f t="shared" si="18"/>
        <v/>
      </c>
      <c r="S75" s="150" t="str">
        <f t="shared" si="19"/>
        <v/>
      </c>
      <c r="T75" s="132" t="str">
        <f t="shared" si="20"/>
        <v/>
      </c>
      <c r="U75" s="132" t="str">
        <f t="shared" si="21"/>
        <v/>
      </c>
      <c r="V75" s="142" t="str">
        <f t="shared" si="23"/>
        <v/>
      </c>
    </row>
    <row r="76" spans="1:22" x14ac:dyDescent="0.2">
      <c r="A76" s="139" t="str">
        <f t="shared" si="22"/>
        <v/>
      </c>
      <c r="B76" s="143">
        <v>15</v>
      </c>
      <c r="C76" s="143" t="str">
        <f>IF(VLOOKUP(B76,Ａクラス!$L$10:$T$229,5,FALSE)="","",VLOOKUP(B76,Ａクラス!$L$10:$T$229,5,FALSE))</f>
        <v/>
      </c>
      <c r="D76" s="143" t="str">
        <f>IF(VLOOKUP(B76+0.5,Ａクラス!$L$10:$T$229,5,FALSE)="","",VLOOKUP(B76+0.5,Ａクラス!$L$10:$T$229,5,FALSE))</f>
        <v/>
      </c>
      <c r="E76" s="143" t="str">
        <f t="shared" si="13"/>
        <v>・</v>
      </c>
      <c r="F76" s="143" t="str">
        <f>IF(VLOOKUP(B76+0.25,Ａクラス!$L$10:$T$229,5,FALSE)="","",VLOOKUP(B76+0.25,Ａクラス!$L$10:$T$229,5,FALSE))</f>
        <v/>
      </c>
      <c r="G76" s="143" t="str">
        <f>IF(VLOOKUP(B76+0.75,Ａクラス!$L$10:$T$229,5,FALSE)="","",VLOOKUP(B76+0.75,Ａクラス!$L$10:$T$229,5,FALSE))</f>
        <v/>
      </c>
      <c r="H76" s="143" t="str">
        <f t="shared" si="14"/>
        <v>・</v>
      </c>
      <c r="I76" s="143" t="str">
        <f>IF(VLOOKUP(B76,Ａクラス!$L$10:$T$229,2,FALSE)="","",VLOOKUP(B76,Ａクラス!$L$10:$T$229,2,FALSE))</f>
        <v>GA</v>
      </c>
      <c r="J76" s="143" t="e">
        <f>データ!$B$4</f>
        <v>#N/A</v>
      </c>
      <c r="K76" s="143" t="e">
        <f>データ!$B$5</f>
        <v>#N/A</v>
      </c>
      <c r="L76" s="132" t="str">
        <f t="shared" si="15"/>
        <v/>
      </c>
      <c r="M76" s="141" t="str">
        <f>IF(VLOOKUP(B76,Ａクラス!$L$10:$U$229,10,FALSE)="","",VLOOKUP(B76,Ａクラス!$L$10:$U$229,10,FALSE))</f>
        <v/>
      </c>
      <c r="O76" s="132">
        <v>125</v>
      </c>
      <c r="P76" s="132" t="str">
        <f t="shared" si="16"/>
        <v/>
      </c>
      <c r="Q76" s="150" t="str">
        <f t="shared" si="17"/>
        <v/>
      </c>
      <c r="R76" s="150" t="str">
        <f t="shared" si="18"/>
        <v/>
      </c>
      <c r="S76" s="150" t="str">
        <f t="shared" si="19"/>
        <v/>
      </c>
      <c r="T76" s="132" t="str">
        <f t="shared" si="20"/>
        <v/>
      </c>
      <c r="U76" s="132" t="str">
        <f t="shared" si="21"/>
        <v/>
      </c>
      <c r="V76" s="142" t="str">
        <f t="shared" si="23"/>
        <v/>
      </c>
    </row>
    <row r="77" spans="1:22" x14ac:dyDescent="0.2">
      <c r="A77" s="139" t="str">
        <f t="shared" si="22"/>
        <v/>
      </c>
      <c r="B77" s="143">
        <v>16</v>
      </c>
      <c r="C77" s="143" t="str">
        <f>IF(VLOOKUP(B77,Ａクラス!$L$10:$T$229,5,FALSE)="","",VLOOKUP(B77,Ａクラス!$L$10:$T$229,5,FALSE))</f>
        <v/>
      </c>
      <c r="D77" s="143" t="str">
        <f>IF(VLOOKUP(B77+0.5,Ａクラス!$L$10:$T$229,5,FALSE)="","",VLOOKUP(B77+0.5,Ａクラス!$L$10:$T$229,5,FALSE))</f>
        <v/>
      </c>
      <c r="E77" s="143" t="str">
        <f t="shared" si="13"/>
        <v>・</v>
      </c>
      <c r="F77" s="143" t="str">
        <f>IF(VLOOKUP(B77+0.25,Ａクラス!$L$10:$T$229,5,FALSE)="","",VLOOKUP(B77+0.25,Ａクラス!$L$10:$T$229,5,FALSE))</f>
        <v/>
      </c>
      <c r="G77" s="143" t="str">
        <f>IF(VLOOKUP(B77+0.75,Ａクラス!$L$10:$T$229,5,FALSE)="","",VLOOKUP(B77+0.75,Ａクラス!$L$10:$T$229,5,FALSE))</f>
        <v/>
      </c>
      <c r="H77" s="143" t="str">
        <f t="shared" si="14"/>
        <v>・</v>
      </c>
      <c r="I77" s="143" t="str">
        <f>IF(VLOOKUP(B77,Ａクラス!$L$10:$T$229,2,FALSE)="","",VLOOKUP(B77,Ａクラス!$L$10:$T$229,2,FALSE))</f>
        <v>GA</v>
      </c>
      <c r="J77" s="143" t="e">
        <f>データ!$B$4</f>
        <v>#N/A</v>
      </c>
      <c r="K77" s="143" t="e">
        <f>データ!$B$5</f>
        <v>#N/A</v>
      </c>
      <c r="L77" s="132" t="str">
        <f t="shared" si="15"/>
        <v/>
      </c>
      <c r="M77" s="141" t="str">
        <f>IF(VLOOKUP(B77,Ａクラス!$L$10:$U$229,10,FALSE)="","",VLOOKUP(B77,Ａクラス!$L$10:$U$229,10,FALSE))</f>
        <v/>
      </c>
      <c r="O77" s="132">
        <v>126</v>
      </c>
      <c r="P77" s="132" t="str">
        <f t="shared" si="16"/>
        <v/>
      </c>
      <c r="Q77" s="150" t="str">
        <f t="shared" si="17"/>
        <v/>
      </c>
      <c r="R77" s="150" t="str">
        <f t="shared" si="18"/>
        <v/>
      </c>
      <c r="S77" s="150" t="str">
        <f t="shared" si="19"/>
        <v/>
      </c>
      <c r="T77" s="132" t="str">
        <f t="shared" si="20"/>
        <v/>
      </c>
      <c r="U77" s="132" t="str">
        <f t="shared" si="21"/>
        <v/>
      </c>
      <c r="V77" s="142" t="str">
        <f t="shared" si="23"/>
        <v/>
      </c>
    </row>
    <row r="78" spans="1:22" x14ac:dyDescent="0.2">
      <c r="A78" s="139" t="str">
        <f t="shared" si="22"/>
        <v/>
      </c>
      <c r="B78" s="143">
        <v>17</v>
      </c>
      <c r="C78" s="143" t="str">
        <f>IF(VLOOKUP(B78,Ａクラス!$L$10:$T$229,5,FALSE)="","",VLOOKUP(B78,Ａクラス!$L$10:$T$229,5,FALSE))</f>
        <v/>
      </c>
      <c r="D78" s="143" t="str">
        <f>IF(VLOOKUP(B78+0.5,Ａクラス!$L$10:$T$229,5,FALSE)="","",VLOOKUP(B78+0.5,Ａクラス!$L$10:$T$229,5,FALSE))</f>
        <v/>
      </c>
      <c r="E78" s="143" t="str">
        <f t="shared" si="13"/>
        <v>・</v>
      </c>
      <c r="F78" s="143" t="str">
        <f>IF(VLOOKUP(B78+0.25,Ａクラス!$L$10:$T$229,5,FALSE)="","",VLOOKUP(B78+0.25,Ａクラス!$L$10:$T$229,5,FALSE))</f>
        <v/>
      </c>
      <c r="G78" s="143" t="str">
        <f>IF(VLOOKUP(B78+0.75,Ａクラス!$L$10:$T$229,5,FALSE)="","",VLOOKUP(B78+0.75,Ａクラス!$L$10:$T$229,5,FALSE))</f>
        <v/>
      </c>
      <c r="H78" s="143" t="str">
        <f t="shared" si="14"/>
        <v>・</v>
      </c>
      <c r="I78" s="143" t="str">
        <f>IF(VLOOKUP(B78,Ａクラス!$L$10:$T$229,2,FALSE)="","",VLOOKUP(B78,Ａクラス!$L$10:$T$229,2,FALSE))</f>
        <v>GA</v>
      </c>
      <c r="J78" s="143" t="e">
        <f>データ!$B$4</f>
        <v>#N/A</v>
      </c>
      <c r="K78" s="143" t="e">
        <f>データ!$B$5</f>
        <v>#N/A</v>
      </c>
      <c r="L78" s="132" t="str">
        <f t="shared" si="15"/>
        <v/>
      </c>
      <c r="M78" s="141" t="str">
        <f>IF(VLOOKUP(B78,Ａクラス!$L$10:$U$229,10,FALSE)="","",VLOOKUP(B78,Ａクラス!$L$10:$U$229,10,FALSE))</f>
        <v/>
      </c>
      <c r="O78" s="132">
        <v>127</v>
      </c>
      <c r="P78" s="132" t="str">
        <f t="shared" si="16"/>
        <v/>
      </c>
      <c r="Q78" s="150" t="str">
        <f t="shared" si="17"/>
        <v/>
      </c>
      <c r="R78" s="150" t="str">
        <f t="shared" si="18"/>
        <v/>
      </c>
      <c r="S78" s="150" t="str">
        <f t="shared" si="19"/>
        <v/>
      </c>
      <c r="T78" s="132" t="str">
        <f t="shared" si="20"/>
        <v/>
      </c>
      <c r="U78" s="132" t="str">
        <f t="shared" si="21"/>
        <v/>
      </c>
      <c r="V78" s="142" t="str">
        <f t="shared" si="23"/>
        <v/>
      </c>
    </row>
    <row r="79" spans="1:22" x14ac:dyDescent="0.2">
      <c r="A79" s="139" t="str">
        <f t="shared" si="22"/>
        <v/>
      </c>
      <c r="B79" s="143">
        <v>18</v>
      </c>
      <c r="C79" s="143" t="str">
        <f>IF(VLOOKUP(B79,Ａクラス!$L$10:$T$229,5,FALSE)="","",VLOOKUP(B79,Ａクラス!$L$10:$T$229,5,FALSE))</f>
        <v/>
      </c>
      <c r="D79" s="143" t="str">
        <f>IF(VLOOKUP(B79+0.5,Ａクラス!$L$10:$T$229,5,FALSE)="","",VLOOKUP(B79+0.5,Ａクラス!$L$10:$T$229,5,FALSE))</f>
        <v/>
      </c>
      <c r="E79" s="143" t="str">
        <f t="shared" si="13"/>
        <v>・</v>
      </c>
      <c r="F79" s="143" t="str">
        <f>IF(VLOOKUP(B79+0.25,Ａクラス!$L$10:$T$229,5,FALSE)="","",VLOOKUP(B79+0.25,Ａクラス!$L$10:$T$229,5,FALSE))</f>
        <v/>
      </c>
      <c r="G79" s="143" t="str">
        <f>IF(VLOOKUP(B79+0.75,Ａクラス!$L$10:$T$229,5,FALSE)="","",VLOOKUP(B79+0.75,Ａクラス!$L$10:$T$229,5,FALSE))</f>
        <v/>
      </c>
      <c r="H79" s="143" t="str">
        <f t="shared" si="14"/>
        <v>・</v>
      </c>
      <c r="I79" s="143" t="str">
        <f>IF(VLOOKUP(B79,Ａクラス!$L$10:$T$229,2,FALSE)="","",VLOOKUP(B79,Ａクラス!$L$10:$T$229,2,FALSE))</f>
        <v>GA</v>
      </c>
      <c r="J79" s="143" t="e">
        <f>データ!$B$4</f>
        <v>#N/A</v>
      </c>
      <c r="K79" s="143" t="e">
        <f>データ!$B$5</f>
        <v>#N/A</v>
      </c>
      <c r="L79" s="132" t="str">
        <f t="shared" si="15"/>
        <v/>
      </c>
      <c r="M79" s="141" t="str">
        <f>IF(VLOOKUP(B79,Ａクラス!$L$10:$U$229,10,FALSE)="","",VLOOKUP(B79,Ａクラス!$L$10:$U$229,10,FALSE))</f>
        <v/>
      </c>
      <c r="O79" s="132">
        <v>128</v>
      </c>
      <c r="P79" s="132" t="str">
        <f t="shared" si="16"/>
        <v/>
      </c>
      <c r="Q79" s="150" t="str">
        <f t="shared" si="17"/>
        <v/>
      </c>
      <c r="R79" s="150" t="str">
        <f t="shared" si="18"/>
        <v/>
      </c>
      <c r="S79" s="150" t="str">
        <f t="shared" si="19"/>
        <v/>
      </c>
      <c r="T79" s="132" t="str">
        <f t="shared" si="20"/>
        <v/>
      </c>
      <c r="U79" s="132" t="str">
        <f t="shared" si="21"/>
        <v/>
      </c>
      <c r="V79" s="142" t="str">
        <f t="shared" si="23"/>
        <v/>
      </c>
    </row>
    <row r="80" spans="1:22" x14ac:dyDescent="0.2">
      <c r="A80" s="139" t="str">
        <f t="shared" si="22"/>
        <v/>
      </c>
      <c r="B80" s="143">
        <v>19</v>
      </c>
      <c r="C80" s="143" t="str">
        <f>IF(VLOOKUP(B80,Ａクラス!$L$10:$T$229,5,FALSE)="","",VLOOKUP(B80,Ａクラス!$L$10:$T$229,5,FALSE))</f>
        <v/>
      </c>
      <c r="D80" s="143" t="str">
        <f>IF(VLOOKUP(B80+0.5,Ａクラス!$L$10:$T$229,5,FALSE)="","",VLOOKUP(B80+0.5,Ａクラス!$L$10:$T$229,5,FALSE))</f>
        <v/>
      </c>
      <c r="E80" s="143" t="str">
        <f t="shared" si="13"/>
        <v>・</v>
      </c>
      <c r="F80" s="143" t="str">
        <f>IF(VLOOKUP(B80+0.25,Ａクラス!$L$10:$T$229,5,FALSE)="","",VLOOKUP(B80+0.25,Ａクラス!$L$10:$T$229,5,FALSE))</f>
        <v/>
      </c>
      <c r="G80" s="143" t="str">
        <f>IF(VLOOKUP(B80+0.75,Ａクラス!$L$10:$T$229,5,FALSE)="","",VLOOKUP(B80+0.75,Ａクラス!$L$10:$T$229,5,FALSE))</f>
        <v/>
      </c>
      <c r="H80" s="143" t="str">
        <f t="shared" si="14"/>
        <v>・</v>
      </c>
      <c r="I80" s="143" t="str">
        <f>IF(VLOOKUP(B80,Ａクラス!$L$10:$T$229,2,FALSE)="","",VLOOKUP(B80,Ａクラス!$L$10:$T$229,2,FALSE))</f>
        <v>GA</v>
      </c>
      <c r="J80" s="143" t="e">
        <f>データ!$B$4</f>
        <v>#N/A</v>
      </c>
      <c r="K80" s="143" t="e">
        <f>データ!$B$5</f>
        <v>#N/A</v>
      </c>
      <c r="L80" s="132" t="str">
        <f t="shared" si="15"/>
        <v/>
      </c>
      <c r="M80" s="141" t="str">
        <f>IF(VLOOKUP(B80,Ａクラス!$L$10:$U$229,10,FALSE)="","",VLOOKUP(B80,Ａクラス!$L$10:$U$229,10,FALSE))</f>
        <v/>
      </c>
      <c r="O80" s="132">
        <v>129</v>
      </c>
      <c r="P80" s="132" t="str">
        <f t="shared" si="16"/>
        <v/>
      </c>
      <c r="Q80" s="150" t="str">
        <f t="shared" si="17"/>
        <v/>
      </c>
      <c r="R80" s="150" t="str">
        <f t="shared" si="18"/>
        <v/>
      </c>
      <c r="S80" s="150" t="str">
        <f t="shared" si="19"/>
        <v/>
      </c>
      <c r="T80" s="132" t="str">
        <f t="shared" si="20"/>
        <v/>
      </c>
      <c r="U80" s="132" t="str">
        <f t="shared" si="21"/>
        <v/>
      </c>
      <c r="V80" s="142" t="str">
        <f t="shared" si="23"/>
        <v/>
      </c>
    </row>
    <row r="81" spans="1:22" x14ac:dyDescent="0.2">
      <c r="A81" s="139" t="str">
        <f t="shared" si="22"/>
        <v/>
      </c>
      <c r="B81" s="143">
        <v>20</v>
      </c>
      <c r="C81" s="143" t="str">
        <f>IF(VLOOKUP(B81,Ａクラス!$L$10:$T$229,5,FALSE)="","",VLOOKUP(B81,Ａクラス!$L$10:$T$229,5,FALSE))</f>
        <v/>
      </c>
      <c r="D81" s="143" t="str">
        <f>IF(VLOOKUP(B81+0.5,Ａクラス!$L$10:$T$229,5,FALSE)="","",VLOOKUP(B81+0.5,Ａクラス!$L$10:$T$229,5,FALSE))</f>
        <v/>
      </c>
      <c r="E81" s="143" t="str">
        <f t="shared" si="13"/>
        <v>・</v>
      </c>
      <c r="F81" s="143" t="str">
        <f>IF(VLOOKUP(B81+0.25,Ａクラス!$L$10:$T$229,5,FALSE)="","",VLOOKUP(B81+0.25,Ａクラス!$L$10:$T$229,5,FALSE))</f>
        <v/>
      </c>
      <c r="G81" s="143" t="str">
        <f>IF(VLOOKUP(B81+0.75,Ａクラス!$L$10:$T$229,5,FALSE)="","",VLOOKUP(B81+0.75,Ａクラス!$L$10:$T$229,5,FALSE))</f>
        <v/>
      </c>
      <c r="H81" s="143" t="str">
        <f t="shared" si="14"/>
        <v>・</v>
      </c>
      <c r="I81" s="143" t="str">
        <f>IF(VLOOKUP(B81,Ａクラス!$L$10:$T$229,2,FALSE)="","",VLOOKUP(B81,Ａクラス!$L$10:$T$229,2,FALSE))</f>
        <v>GA</v>
      </c>
      <c r="J81" s="143" t="e">
        <f>データ!$B$4</f>
        <v>#N/A</v>
      </c>
      <c r="K81" s="143" t="e">
        <f>データ!$B$5</f>
        <v>#N/A</v>
      </c>
      <c r="L81" s="132" t="str">
        <f t="shared" si="15"/>
        <v/>
      </c>
      <c r="M81" s="141" t="str">
        <f>IF(VLOOKUP(B81,Ａクラス!$L$10:$U$229,10,FALSE)="","",VLOOKUP(B81,Ａクラス!$L$10:$U$229,10,FALSE))</f>
        <v/>
      </c>
      <c r="O81" s="132">
        <v>130</v>
      </c>
      <c r="P81" s="132" t="str">
        <f t="shared" si="16"/>
        <v/>
      </c>
      <c r="Q81" s="150" t="str">
        <f t="shared" si="17"/>
        <v/>
      </c>
      <c r="R81" s="150" t="str">
        <f t="shared" si="18"/>
        <v/>
      </c>
      <c r="S81" s="150" t="str">
        <f t="shared" si="19"/>
        <v/>
      </c>
      <c r="T81" s="132" t="str">
        <f t="shared" si="20"/>
        <v/>
      </c>
      <c r="U81" s="132" t="str">
        <f t="shared" si="21"/>
        <v/>
      </c>
      <c r="V81" s="142" t="str">
        <f t="shared" si="23"/>
        <v/>
      </c>
    </row>
    <row r="82" spans="1:22" x14ac:dyDescent="0.2">
      <c r="A82" s="139" t="str">
        <f t="shared" si="22"/>
        <v/>
      </c>
      <c r="B82" s="143">
        <v>21</v>
      </c>
      <c r="C82" s="143" t="str">
        <f>IF(VLOOKUP(B82,Ａクラス!$L$10:$T$229,5,FALSE)="","",VLOOKUP(B82,Ａクラス!$L$10:$T$229,5,FALSE))</f>
        <v/>
      </c>
      <c r="D82" s="143" t="str">
        <f>IF(VLOOKUP(B82+0.5,Ａクラス!$L$10:$T$229,5,FALSE)="","",VLOOKUP(B82+0.5,Ａクラス!$L$10:$T$229,5,FALSE))</f>
        <v/>
      </c>
      <c r="E82" s="143" t="str">
        <f t="shared" si="13"/>
        <v>・</v>
      </c>
      <c r="F82" s="143" t="str">
        <f>IF(VLOOKUP(B82+0.25,Ａクラス!$L$10:$T$229,5,FALSE)="","",VLOOKUP(B82+0.25,Ａクラス!$L$10:$T$229,5,FALSE))</f>
        <v/>
      </c>
      <c r="G82" s="143" t="str">
        <f>IF(VLOOKUP(B82+0.75,Ａクラス!$L$10:$T$229,5,FALSE)="","",VLOOKUP(B82+0.75,Ａクラス!$L$10:$T$229,5,FALSE))</f>
        <v/>
      </c>
      <c r="H82" s="143" t="str">
        <f t="shared" si="14"/>
        <v>・</v>
      </c>
      <c r="I82" s="143" t="str">
        <f>IF(VLOOKUP(B82,Ａクラス!$L$10:$T$229,2,FALSE)="","",VLOOKUP(B82,Ａクラス!$L$10:$T$229,2,FALSE))</f>
        <v>GA</v>
      </c>
      <c r="J82" s="143" t="e">
        <f>データ!$B$4</f>
        <v>#N/A</v>
      </c>
      <c r="K82" s="143" t="e">
        <f>データ!$B$5</f>
        <v>#N/A</v>
      </c>
      <c r="L82" s="132" t="str">
        <f t="shared" si="15"/>
        <v/>
      </c>
      <c r="M82" s="141" t="str">
        <f>IF(VLOOKUP(B82,Ａクラス!$L$10:$U$229,10,FALSE)="","",VLOOKUP(B82,Ａクラス!$L$10:$U$229,10,FALSE))</f>
        <v/>
      </c>
      <c r="O82" s="132">
        <v>131</v>
      </c>
      <c r="P82" s="132" t="str">
        <f t="shared" si="16"/>
        <v/>
      </c>
      <c r="Q82" s="150" t="str">
        <f t="shared" si="17"/>
        <v/>
      </c>
      <c r="R82" s="150" t="str">
        <f t="shared" si="18"/>
        <v/>
      </c>
      <c r="S82" s="150" t="str">
        <f t="shared" si="19"/>
        <v/>
      </c>
      <c r="T82" s="132" t="str">
        <f t="shared" si="20"/>
        <v/>
      </c>
      <c r="U82" s="132" t="str">
        <f t="shared" si="21"/>
        <v/>
      </c>
      <c r="V82" s="142" t="str">
        <f t="shared" si="23"/>
        <v/>
      </c>
    </row>
    <row r="83" spans="1:22" x14ac:dyDescent="0.2">
      <c r="A83" s="139" t="str">
        <f t="shared" si="22"/>
        <v/>
      </c>
      <c r="B83" s="143">
        <v>22</v>
      </c>
      <c r="C83" s="143" t="str">
        <f>IF(VLOOKUP(B83,Ａクラス!$L$10:$T$229,5,FALSE)="","",VLOOKUP(B83,Ａクラス!$L$10:$T$229,5,FALSE))</f>
        <v/>
      </c>
      <c r="D83" s="143" t="str">
        <f>IF(VLOOKUP(B83+0.5,Ａクラス!$L$10:$T$229,5,FALSE)="","",VLOOKUP(B83+0.5,Ａクラス!$L$10:$T$229,5,FALSE))</f>
        <v/>
      </c>
      <c r="E83" s="143" t="str">
        <f t="shared" si="13"/>
        <v>・</v>
      </c>
      <c r="F83" s="143" t="str">
        <f>IF(VLOOKUP(B83+0.25,Ａクラス!$L$10:$T$229,5,FALSE)="","",VLOOKUP(B83+0.25,Ａクラス!$L$10:$T$229,5,FALSE))</f>
        <v/>
      </c>
      <c r="G83" s="143" t="str">
        <f>IF(VLOOKUP(B83+0.75,Ａクラス!$L$10:$T$229,5,FALSE)="","",VLOOKUP(B83+0.75,Ａクラス!$L$10:$T$229,5,FALSE))</f>
        <v/>
      </c>
      <c r="H83" s="143" t="str">
        <f t="shared" si="14"/>
        <v>・</v>
      </c>
      <c r="I83" s="143" t="str">
        <f>IF(VLOOKUP(B83,Ａクラス!$L$10:$T$229,2,FALSE)="","",VLOOKUP(B83,Ａクラス!$L$10:$T$229,2,FALSE))</f>
        <v>GA</v>
      </c>
      <c r="J83" s="143" t="e">
        <f>データ!$B$4</f>
        <v>#N/A</v>
      </c>
      <c r="K83" s="143" t="e">
        <f>データ!$B$5</f>
        <v>#N/A</v>
      </c>
      <c r="L83" s="132" t="str">
        <f t="shared" si="15"/>
        <v/>
      </c>
      <c r="M83" s="141" t="str">
        <f>IF(VLOOKUP(B83,Ａクラス!$L$10:$U$229,10,FALSE)="","",VLOOKUP(B83,Ａクラス!$L$10:$U$229,10,FALSE))</f>
        <v/>
      </c>
      <c r="O83" s="132">
        <v>132</v>
      </c>
      <c r="P83" s="132" t="str">
        <f t="shared" si="16"/>
        <v/>
      </c>
      <c r="Q83" s="150" t="str">
        <f t="shared" si="17"/>
        <v/>
      </c>
      <c r="R83" s="150" t="str">
        <f t="shared" si="18"/>
        <v/>
      </c>
      <c r="S83" s="150" t="str">
        <f t="shared" si="19"/>
        <v/>
      </c>
      <c r="T83" s="132" t="str">
        <f t="shared" si="20"/>
        <v/>
      </c>
      <c r="U83" s="132" t="str">
        <f t="shared" si="21"/>
        <v/>
      </c>
      <c r="V83" s="142" t="str">
        <f t="shared" si="23"/>
        <v/>
      </c>
    </row>
    <row r="84" spans="1:22" x14ac:dyDescent="0.2">
      <c r="A84" s="139" t="str">
        <f t="shared" si="22"/>
        <v/>
      </c>
      <c r="B84" s="143">
        <v>23</v>
      </c>
      <c r="C84" s="143" t="str">
        <f>IF(VLOOKUP(B84,Ａクラス!$L$10:$T$229,5,FALSE)="","",VLOOKUP(B84,Ａクラス!$L$10:$T$229,5,FALSE))</f>
        <v/>
      </c>
      <c r="D84" s="143" t="str">
        <f>IF(VLOOKUP(B84+0.5,Ａクラス!$L$10:$T$229,5,FALSE)="","",VLOOKUP(B84+0.5,Ａクラス!$L$10:$T$229,5,FALSE))</f>
        <v/>
      </c>
      <c r="E84" s="143" t="str">
        <f t="shared" si="13"/>
        <v>・</v>
      </c>
      <c r="F84" s="143" t="str">
        <f>IF(VLOOKUP(B84+0.25,Ａクラス!$L$10:$T$229,5,FALSE)="","",VLOOKUP(B84+0.25,Ａクラス!$L$10:$T$229,5,FALSE))</f>
        <v/>
      </c>
      <c r="G84" s="143" t="str">
        <f>IF(VLOOKUP(B84+0.75,Ａクラス!$L$10:$T$229,5,FALSE)="","",VLOOKUP(B84+0.75,Ａクラス!$L$10:$T$229,5,FALSE))</f>
        <v/>
      </c>
      <c r="H84" s="143" t="str">
        <f t="shared" si="14"/>
        <v>・</v>
      </c>
      <c r="I84" s="143" t="str">
        <f>IF(VLOOKUP(B84,Ａクラス!$L$10:$T$229,2,FALSE)="","",VLOOKUP(B84,Ａクラス!$L$10:$T$229,2,FALSE))</f>
        <v>GA</v>
      </c>
      <c r="J84" s="143" t="e">
        <f>データ!$B$4</f>
        <v>#N/A</v>
      </c>
      <c r="K84" s="143" t="e">
        <f>データ!$B$5</f>
        <v>#N/A</v>
      </c>
      <c r="L84" s="132" t="str">
        <f t="shared" si="15"/>
        <v/>
      </c>
      <c r="M84" s="141" t="str">
        <f>IF(VLOOKUP(B84,Ａクラス!$L$10:$U$229,10,FALSE)="","",VLOOKUP(B84,Ａクラス!$L$10:$U$229,10,FALSE))</f>
        <v/>
      </c>
      <c r="O84" s="132">
        <v>133</v>
      </c>
      <c r="P84" s="132" t="str">
        <f t="shared" si="16"/>
        <v/>
      </c>
      <c r="Q84" s="150" t="str">
        <f t="shared" si="17"/>
        <v/>
      </c>
      <c r="R84" s="150" t="str">
        <f t="shared" si="18"/>
        <v/>
      </c>
      <c r="S84" s="150" t="str">
        <f t="shared" si="19"/>
        <v/>
      </c>
      <c r="T84" s="132" t="str">
        <f t="shared" si="20"/>
        <v/>
      </c>
      <c r="U84" s="132" t="str">
        <f t="shared" si="21"/>
        <v/>
      </c>
      <c r="V84" s="142" t="str">
        <f t="shared" si="23"/>
        <v/>
      </c>
    </row>
    <row r="85" spans="1:22" x14ac:dyDescent="0.2">
      <c r="A85" s="139" t="str">
        <f t="shared" si="22"/>
        <v/>
      </c>
      <c r="B85" s="143">
        <v>24</v>
      </c>
      <c r="C85" s="143" t="str">
        <f>IF(VLOOKUP(B85,Ａクラス!$L$10:$T$229,5,FALSE)="","",VLOOKUP(B85,Ａクラス!$L$10:$T$229,5,FALSE))</f>
        <v/>
      </c>
      <c r="D85" s="143" t="str">
        <f>IF(VLOOKUP(B85+0.5,Ａクラス!$L$10:$T$229,5,FALSE)="","",VLOOKUP(B85+0.5,Ａクラス!$L$10:$T$229,5,FALSE))</f>
        <v/>
      </c>
      <c r="E85" s="143" t="str">
        <f t="shared" si="13"/>
        <v>・</v>
      </c>
      <c r="F85" s="143" t="str">
        <f>IF(VLOOKUP(B85+0.25,Ａクラス!$L$10:$T$229,5,FALSE)="","",VLOOKUP(B85+0.25,Ａクラス!$L$10:$T$229,5,FALSE))</f>
        <v/>
      </c>
      <c r="G85" s="143" t="str">
        <f>IF(VLOOKUP(B85+0.75,Ａクラス!$L$10:$T$229,5,FALSE)="","",VLOOKUP(B85+0.75,Ａクラス!$L$10:$T$229,5,FALSE))</f>
        <v/>
      </c>
      <c r="H85" s="143" t="str">
        <f t="shared" si="14"/>
        <v>・</v>
      </c>
      <c r="I85" s="143" t="str">
        <f>IF(VLOOKUP(B85,Ａクラス!$L$10:$T$229,2,FALSE)="","",VLOOKUP(B85,Ａクラス!$L$10:$T$229,2,FALSE))</f>
        <v>GA</v>
      </c>
      <c r="J85" s="143" t="e">
        <f>データ!$B$4</f>
        <v>#N/A</v>
      </c>
      <c r="K85" s="143" t="e">
        <f>データ!$B$5</f>
        <v>#N/A</v>
      </c>
      <c r="L85" s="132" t="str">
        <f t="shared" si="15"/>
        <v/>
      </c>
      <c r="M85" s="141" t="str">
        <f>IF(VLOOKUP(B85,Ａクラス!$L$10:$U$229,10,FALSE)="","",VLOOKUP(B85,Ａクラス!$L$10:$U$229,10,FALSE))</f>
        <v/>
      </c>
      <c r="O85" s="132">
        <v>134</v>
      </c>
      <c r="P85" s="132" t="str">
        <f t="shared" si="16"/>
        <v/>
      </c>
      <c r="Q85" s="150" t="str">
        <f t="shared" si="17"/>
        <v/>
      </c>
      <c r="R85" s="150" t="str">
        <f t="shared" si="18"/>
        <v/>
      </c>
      <c r="S85" s="150" t="str">
        <f t="shared" si="19"/>
        <v/>
      </c>
      <c r="T85" s="132" t="str">
        <f t="shared" si="20"/>
        <v/>
      </c>
      <c r="U85" s="132" t="str">
        <f t="shared" si="21"/>
        <v/>
      </c>
      <c r="V85" s="142" t="str">
        <f t="shared" si="23"/>
        <v/>
      </c>
    </row>
    <row r="86" spans="1:22" x14ac:dyDescent="0.2">
      <c r="A86" s="139" t="str">
        <f t="shared" si="22"/>
        <v/>
      </c>
      <c r="B86" s="143">
        <v>25</v>
      </c>
      <c r="C86" s="143" t="str">
        <f>IF(VLOOKUP(B86,Ａクラス!$L$10:$T$229,5,FALSE)="","",VLOOKUP(B86,Ａクラス!$L$10:$T$229,5,FALSE))</f>
        <v/>
      </c>
      <c r="D86" s="143" t="str">
        <f>IF(VLOOKUP(B86+0.5,Ａクラス!$L$10:$T$229,5,FALSE)="","",VLOOKUP(B86+0.5,Ａクラス!$L$10:$T$229,5,FALSE))</f>
        <v/>
      </c>
      <c r="E86" s="143" t="str">
        <f t="shared" si="13"/>
        <v>・</v>
      </c>
      <c r="F86" s="143" t="str">
        <f>IF(VLOOKUP(B86+0.25,Ａクラス!$L$10:$T$229,5,FALSE)="","",VLOOKUP(B86+0.25,Ａクラス!$L$10:$T$229,5,FALSE))</f>
        <v/>
      </c>
      <c r="G86" s="143" t="str">
        <f>IF(VLOOKUP(B86+0.75,Ａクラス!$L$10:$T$229,5,FALSE)="","",VLOOKUP(B86+0.75,Ａクラス!$L$10:$T$229,5,FALSE))</f>
        <v/>
      </c>
      <c r="H86" s="143" t="str">
        <f t="shared" si="14"/>
        <v>・</v>
      </c>
      <c r="I86" s="143" t="str">
        <f>IF(VLOOKUP(B86,Ａクラス!$L$10:$T$229,2,FALSE)="","",VLOOKUP(B86,Ａクラス!$L$10:$T$229,2,FALSE))</f>
        <v>GA</v>
      </c>
      <c r="J86" s="143" t="e">
        <f>データ!$B$4</f>
        <v>#N/A</v>
      </c>
      <c r="K86" s="143" t="e">
        <f>データ!$B$5</f>
        <v>#N/A</v>
      </c>
      <c r="L86" s="132" t="str">
        <f t="shared" si="15"/>
        <v/>
      </c>
      <c r="M86" s="141" t="str">
        <f>IF(VLOOKUP(B86,Ａクラス!$L$10:$U$229,10,FALSE)="","",VLOOKUP(B86,Ａクラス!$L$10:$U$229,10,FALSE))</f>
        <v/>
      </c>
      <c r="O86" s="132">
        <v>135</v>
      </c>
      <c r="P86" s="132" t="str">
        <f t="shared" si="16"/>
        <v/>
      </c>
      <c r="Q86" s="150" t="str">
        <f t="shared" si="17"/>
        <v/>
      </c>
      <c r="R86" s="150" t="str">
        <f t="shared" si="18"/>
        <v/>
      </c>
      <c r="S86" s="150" t="str">
        <f t="shared" si="19"/>
        <v/>
      </c>
      <c r="T86" s="132" t="str">
        <f t="shared" si="20"/>
        <v/>
      </c>
      <c r="U86" s="132" t="str">
        <f t="shared" si="21"/>
        <v/>
      </c>
      <c r="V86" s="142" t="str">
        <f t="shared" si="23"/>
        <v/>
      </c>
    </row>
    <row r="87" spans="1:22" x14ac:dyDescent="0.2">
      <c r="A87" s="139" t="str">
        <f t="shared" si="22"/>
        <v/>
      </c>
      <c r="B87" s="143">
        <v>26</v>
      </c>
      <c r="C87" s="143" t="str">
        <f>IF(VLOOKUP(B87,Ａクラス!$L$10:$T$229,5,FALSE)="","",VLOOKUP(B87,Ａクラス!$L$10:$T$229,5,FALSE))</f>
        <v/>
      </c>
      <c r="D87" s="143" t="str">
        <f>IF(VLOOKUP(B87+0.5,Ａクラス!$L$10:$T$229,5,FALSE)="","",VLOOKUP(B87+0.5,Ａクラス!$L$10:$T$229,5,FALSE))</f>
        <v/>
      </c>
      <c r="E87" s="143" t="str">
        <f t="shared" si="13"/>
        <v>・</v>
      </c>
      <c r="F87" s="143" t="str">
        <f>IF(VLOOKUP(B87+0.25,Ａクラス!$L$10:$T$229,5,FALSE)="","",VLOOKUP(B87+0.25,Ａクラス!$L$10:$T$229,5,FALSE))</f>
        <v/>
      </c>
      <c r="G87" s="143" t="str">
        <f>IF(VLOOKUP(B87+0.75,Ａクラス!$L$10:$T$229,5,FALSE)="","",VLOOKUP(B87+0.75,Ａクラス!$L$10:$T$229,5,FALSE))</f>
        <v/>
      </c>
      <c r="H87" s="143" t="str">
        <f t="shared" si="14"/>
        <v>・</v>
      </c>
      <c r="I87" s="143" t="str">
        <f>IF(VLOOKUP(B87,Ａクラス!$L$10:$T$229,2,FALSE)="","",VLOOKUP(B87,Ａクラス!$L$10:$T$229,2,FALSE))</f>
        <v>GA</v>
      </c>
      <c r="J87" s="143" t="e">
        <f>データ!$B$4</f>
        <v>#N/A</v>
      </c>
      <c r="K87" s="143" t="e">
        <f>データ!$B$5</f>
        <v>#N/A</v>
      </c>
      <c r="L87" s="132" t="str">
        <f t="shared" si="15"/>
        <v/>
      </c>
      <c r="M87" s="141" t="str">
        <f>IF(VLOOKUP(B87,Ａクラス!$L$10:$U$229,10,FALSE)="","",VLOOKUP(B87,Ａクラス!$L$10:$U$229,10,FALSE))</f>
        <v/>
      </c>
      <c r="O87" s="132">
        <v>136</v>
      </c>
      <c r="P87" s="132" t="str">
        <f t="shared" si="16"/>
        <v/>
      </c>
      <c r="Q87" s="150" t="str">
        <f t="shared" si="17"/>
        <v/>
      </c>
      <c r="R87" s="150" t="str">
        <f t="shared" si="18"/>
        <v/>
      </c>
      <c r="S87" s="150" t="str">
        <f t="shared" si="19"/>
        <v/>
      </c>
      <c r="T87" s="132" t="str">
        <f t="shared" si="20"/>
        <v/>
      </c>
      <c r="U87" s="132" t="str">
        <f t="shared" si="21"/>
        <v/>
      </c>
      <c r="V87" s="142" t="str">
        <f t="shared" si="23"/>
        <v/>
      </c>
    </row>
    <row r="88" spans="1:22" x14ac:dyDescent="0.2">
      <c r="A88" s="139" t="str">
        <f t="shared" si="22"/>
        <v/>
      </c>
      <c r="B88" s="143">
        <v>27</v>
      </c>
      <c r="C88" s="143" t="str">
        <f>IF(VLOOKUP(B88,Ａクラス!$L$10:$T$229,5,FALSE)="","",VLOOKUP(B88,Ａクラス!$L$10:$T$229,5,FALSE))</f>
        <v/>
      </c>
      <c r="D88" s="143" t="str">
        <f>IF(VLOOKUP(B88+0.5,Ａクラス!$L$10:$T$229,5,FALSE)="","",VLOOKUP(B88+0.5,Ａクラス!$L$10:$T$229,5,FALSE))</f>
        <v/>
      </c>
      <c r="E88" s="143" t="str">
        <f t="shared" si="13"/>
        <v>・</v>
      </c>
      <c r="F88" s="143" t="str">
        <f>IF(VLOOKUP(B88+0.25,Ａクラス!$L$10:$T$229,5,FALSE)="","",VLOOKUP(B88+0.25,Ａクラス!$L$10:$T$229,5,FALSE))</f>
        <v/>
      </c>
      <c r="G88" s="143" t="str">
        <f>IF(VLOOKUP(B88+0.75,Ａクラス!$L$10:$T$229,5,FALSE)="","",VLOOKUP(B88+0.75,Ａクラス!$L$10:$T$229,5,FALSE))</f>
        <v/>
      </c>
      <c r="H88" s="143" t="str">
        <f t="shared" si="14"/>
        <v>・</v>
      </c>
      <c r="I88" s="143" t="str">
        <f>IF(VLOOKUP(B88,Ａクラス!$L$10:$T$229,2,FALSE)="","",VLOOKUP(B88,Ａクラス!$L$10:$T$229,2,FALSE))</f>
        <v>GA</v>
      </c>
      <c r="J88" s="143" t="e">
        <f>データ!$B$4</f>
        <v>#N/A</v>
      </c>
      <c r="K88" s="143" t="e">
        <f>データ!$B$5</f>
        <v>#N/A</v>
      </c>
      <c r="L88" s="132" t="str">
        <f t="shared" si="15"/>
        <v/>
      </c>
      <c r="M88" s="141" t="str">
        <f>IF(VLOOKUP(B88,Ａクラス!$L$10:$U$229,10,FALSE)="","",VLOOKUP(B88,Ａクラス!$L$10:$U$229,10,FALSE))</f>
        <v/>
      </c>
      <c r="O88" s="132">
        <v>137</v>
      </c>
      <c r="P88" s="132" t="str">
        <f t="shared" si="16"/>
        <v/>
      </c>
      <c r="Q88" s="150" t="str">
        <f t="shared" si="17"/>
        <v/>
      </c>
      <c r="R88" s="150" t="str">
        <f t="shared" si="18"/>
        <v/>
      </c>
      <c r="S88" s="150" t="str">
        <f t="shared" si="19"/>
        <v/>
      </c>
      <c r="T88" s="132" t="str">
        <f t="shared" si="20"/>
        <v/>
      </c>
      <c r="U88" s="132" t="str">
        <f t="shared" si="21"/>
        <v/>
      </c>
      <c r="V88" s="142" t="str">
        <f t="shared" si="23"/>
        <v/>
      </c>
    </row>
    <row r="89" spans="1:22" x14ac:dyDescent="0.2">
      <c r="A89" s="139" t="str">
        <f t="shared" si="22"/>
        <v/>
      </c>
      <c r="B89" s="143">
        <v>28</v>
      </c>
      <c r="C89" s="143" t="str">
        <f>IF(VLOOKUP(B89,Ａクラス!$L$10:$T$229,5,FALSE)="","",VLOOKUP(B89,Ａクラス!$L$10:$T$229,5,FALSE))</f>
        <v/>
      </c>
      <c r="D89" s="143" t="str">
        <f>IF(VLOOKUP(B89+0.5,Ａクラス!$L$10:$T$229,5,FALSE)="","",VLOOKUP(B89+0.5,Ａクラス!$L$10:$T$229,5,FALSE))</f>
        <v/>
      </c>
      <c r="E89" s="143" t="str">
        <f t="shared" si="13"/>
        <v>・</v>
      </c>
      <c r="F89" s="143" t="str">
        <f>IF(VLOOKUP(B89+0.25,Ａクラス!$L$10:$T$229,5,FALSE)="","",VLOOKUP(B89+0.25,Ａクラス!$L$10:$T$229,5,FALSE))</f>
        <v/>
      </c>
      <c r="G89" s="143" t="str">
        <f>IF(VLOOKUP(B89+0.75,Ａクラス!$L$10:$T$229,5,FALSE)="","",VLOOKUP(B89+0.75,Ａクラス!$L$10:$T$229,5,FALSE))</f>
        <v/>
      </c>
      <c r="H89" s="143" t="str">
        <f t="shared" si="14"/>
        <v>・</v>
      </c>
      <c r="I89" s="143" t="str">
        <f>IF(VLOOKUP(B89,Ａクラス!$L$10:$T$229,2,FALSE)="","",VLOOKUP(B89,Ａクラス!$L$10:$T$229,2,FALSE))</f>
        <v>GA</v>
      </c>
      <c r="J89" s="143" t="e">
        <f>データ!$B$4</f>
        <v>#N/A</v>
      </c>
      <c r="K89" s="143" t="e">
        <f>データ!$B$5</f>
        <v>#N/A</v>
      </c>
      <c r="L89" s="132" t="str">
        <f t="shared" si="15"/>
        <v/>
      </c>
      <c r="M89" s="141" t="str">
        <f>IF(VLOOKUP(B89,Ａクラス!$L$10:$U$229,10,FALSE)="","",VLOOKUP(B89,Ａクラス!$L$10:$U$229,10,FALSE))</f>
        <v/>
      </c>
      <c r="O89" s="132">
        <v>138</v>
      </c>
      <c r="P89" s="132" t="str">
        <f t="shared" si="16"/>
        <v/>
      </c>
      <c r="Q89" s="150" t="str">
        <f t="shared" si="17"/>
        <v/>
      </c>
      <c r="R89" s="150" t="str">
        <f t="shared" si="18"/>
        <v/>
      </c>
      <c r="S89" s="150" t="str">
        <f t="shared" si="19"/>
        <v/>
      </c>
      <c r="T89" s="132" t="str">
        <f t="shared" si="20"/>
        <v/>
      </c>
      <c r="U89" s="132" t="str">
        <f t="shared" si="21"/>
        <v/>
      </c>
      <c r="V89" s="142" t="str">
        <f t="shared" si="23"/>
        <v/>
      </c>
    </row>
    <row r="90" spans="1:22" x14ac:dyDescent="0.2">
      <c r="A90" s="139" t="str">
        <f t="shared" si="22"/>
        <v/>
      </c>
      <c r="B90" s="143">
        <v>29</v>
      </c>
      <c r="C90" s="143" t="str">
        <f>IF(VLOOKUP(B90,Ａクラス!$L$10:$T$229,5,FALSE)="","",VLOOKUP(B90,Ａクラス!$L$10:$T$229,5,FALSE))</f>
        <v/>
      </c>
      <c r="D90" s="143" t="str">
        <f>IF(VLOOKUP(B90+0.5,Ａクラス!$L$10:$T$229,5,FALSE)="","",VLOOKUP(B90+0.5,Ａクラス!$L$10:$T$229,5,FALSE))</f>
        <v/>
      </c>
      <c r="E90" s="143" t="str">
        <f t="shared" si="13"/>
        <v>・</v>
      </c>
      <c r="F90" s="143" t="str">
        <f>IF(VLOOKUP(B90+0.25,Ａクラス!$L$10:$T$229,5,FALSE)="","",VLOOKUP(B90+0.25,Ａクラス!$L$10:$T$229,5,FALSE))</f>
        <v/>
      </c>
      <c r="G90" s="143" t="str">
        <f>IF(VLOOKUP(B90+0.75,Ａクラス!$L$10:$T$229,5,FALSE)="","",VLOOKUP(B90+0.75,Ａクラス!$L$10:$T$229,5,FALSE))</f>
        <v/>
      </c>
      <c r="H90" s="143" t="str">
        <f t="shared" si="14"/>
        <v>・</v>
      </c>
      <c r="I90" s="143" t="str">
        <f>IF(VLOOKUP(B90,Ａクラス!$L$10:$T$229,2,FALSE)="","",VLOOKUP(B90,Ａクラス!$L$10:$T$229,2,FALSE))</f>
        <v>GA</v>
      </c>
      <c r="J90" s="143" t="e">
        <f>データ!$B$4</f>
        <v>#N/A</v>
      </c>
      <c r="K90" s="143" t="e">
        <f>データ!$B$5</f>
        <v>#N/A</v>
      </c>
      <c r="L90" s="132" t="str">
        <f t="shared" si="15"/>
        <v/>
      </c>
      <c r="M90" s="141" t="str">
        <f>IF(VLOOKUP(B90,Ａクラス!$L$10:$U$229,10,FALSE)="","",VLOOKUP(B90,Ａクラス!$L$10:$U$229,10,FALSE))</f>
        <v/>
      </c>
      <c r="O90" s="132">
        <v>139</v>
      </c>
      <c r="P90" s="132" t="str">
        <f t="shared" si="16"/>
        <v/>
      </c>
      <c r="Q90" s="150" t="str">
        <f t="shared" si="17"/>
        <v/>
      </c>
      <c r="R90" s="150" t="str">
        <f t="shared" si="18"/>
        <v/>
      </c>
      <c r="S90" s="150" t="str">
        <f t="shared" si="19"/>
        <v/>
      </c>
      <c r="T90" s="132" t="str">
        <f t="shared" si="20"/>
        <v/>
      </c>
      <c r="U90" s="132" t="str">
        <f t="shared" si="21"/>
        <v/>
      </c>
      <c r="V90" s="142" t="str">
        <f t="shared" si="23"/>
        <v/>
      </c>
    </row>
    <row r="91" spans="1:22" x14ac:dyDescent="0.2">
      <c r="A91" s="139" t="str">
        <f t="shared" si="22"/>
        <v/>
      </c>
      <c r="B91" s="143">
        <v>30</v>
      </c>
      <c r="C91" s="143" t="str">
        <f>IF(VLOOKUP(B91,Ａクラス!$L$10:$T$229,5,FALSE)="","",VLOOKUP(B91,Ａクラス!$L$10:$T$229,5,FALSE))</f>
        <v/>
      </c>
      <c r="D91" s="143" t="str">
        <f>IF(VLOOKUP(B91+0.5,Ａクラス!$L$10:$T$229,5,FALSE)="","",VLOOKUP(B91+0.5,Ａクラス!$L$10:$T$229,5,FALSE))</f>
        <v/>
      </c>
      <c r="E91" s="143" t="str">
        <f t="shared" si="13"/>
        <v>・</v>
      </c>
      <c r="F91" s="143" t="str">
        <f>IF(VLOOKUP(B91+0.25,Ａクラス!$L$10:$T$229,5,FALSE)="","",VLOOKUP(B91+0.25,Ａクラス!$L$10:$T$229,5,FALSE))</f>
        <v/>
      </c>
      <c r="G91" s="143" t="str">
        <f>IF(VLOOKUP(B91+0.75,Ａクラス!$L$10:$T$229,5,FALSE)="","",VLOOKUP(B91+0.75,Ａクラス!$L$10:$T$229,5,FALSE))</f>
        <v/>
      </c>
      <c r="H91" s="143" t="str">
        <f t="shared" si="14"/>
        <v>・</v>
      </c>
      <c r="I91" s="143" t="str">
        <f>IF(VLOOKUP(B91,Ａクラス!$L$10:$T$229,2,FALSE)="","",VLOOKUP(B91,Ａクラス!$L$10:$T$229,2,FALSE))</f>
        <v>GA</v>
      </c>
      <c r="J91" s="143" t="e">
        <f>データ!$B$4</f>
        <v>#N/A</v>
      </c>
      <c r="K91" s="143" t="e">
        <f>データ!$B$5</f>
        <v>#N/A</v>
      </c>
      <c r="L91" s="132" t="str">
        <f t="shared" si="15"/>
        <v/>
      </c>
      <c r="M91" s="141" t="str">
        <f>IF(VLOOKUP(B91,Ａクラス!$L$10:$U$229,10,FALSE)="","",VLOOKUP(B91,Ａクラス!$L$10:$U$229,10,FALSE))</f>
        <v/>
      </c>
      <c r="O91" s="132">
        <v>140</v>
      </c>
      <c r="P91" s="132" t="str">
        <f t="shared" si="16"/>
        <v/>
      </c>
      <c r="Q91" s="150" t="str">
        <f t="shared" si="17"/>
        <v/>
      </c>
      <c r="R91" s="150" t="str">
        <f t="shared" si="18"/>
        <v/>
      </c>
      <c r="S91" s="150" t="str">
        <f t="shared" si="19"/>
        <v/>
      </c>
      <c r="T91" s="132" t="str">
        <f t="shared" si="20"/>
        <v/>
      </c>
      <c r="U91" s="132" t="str">
        <f t="shared" si="21"/>
        <v/>
      </c>
      <c r="V91" s="142" t="str">
        <f t="shared" si="23"/>
        <v/>
      </c>
    </row>
    <row r="92" spans="1:22" x14ac:dyDescent="0.2">
      <c r="A92" s="139" t="str">
        <f t="shared" si="22"/>
        <v/>
      </c>
      <c r="B92" s="143">
        <v>31</v>
      </c>
      <c r="C92" s="143" t="str">
        <f>IF(VLOOKUP(B92,Ａクラス!$L$10:$T$229,5,FALSE)="","",VLOOKUP(B92,Ａクラス!$L$10:$T$229,5,FALSE))</f>
        <v/>
      </c>
      <c r="D92" s="143" t="str">
        <f>IF(VLOOKUP(B92+0.5,Ａクラス!$L$10:$T$229,5,FALSE)="","",VLOOKUP(B92+0.5,Ａクラス!$L$10:$T$229,5,FALSE))</f>
        <v/>
      </c>
      <c r="E92" s="143" t="str">
        <f t="shared" si="13"/>
        <v>・</v>
      </c>
      <c r="F92" s="143" t="str">
        <f>IF(VLOOKUP(B92+0.25,Ａクラス!$L$10:$T$229,5,FALSE)="","",VLOOKUP(B92+0.25,Ａクラス!$L$10:$T$229,5,FALSE))</f>
        <v/>
      </c>
      <c r="G92" s="143" t="str">
        <f>IF(VLOOKUP(B92+0.75,Ａクラス!$L$10:$T$229,5,FALSE)="","",VLOOKUP(B92+0.75,Ａクラス!$L$10:$T$229,5,FALSE))</f>
        <v/>
      </c>
      <c r="H92" s="143" t="str">
        <f t="shared" si="14"/>
        <v>・</v>
      </c>
      <c r="I92" s="143" t="str">
        <f>IF(VLOOKUP(B92,Ａクラス!$L$10:$T$229,2,FALSE)="","",VLOOKUP(B92,Ａクラス!$L$10:$T$229,2,FALSE))</f>
        <v>GA</v>
      </c>
      <c r="J92" s="143" t="e">
        <f>データ!$B$4</f>
        <v>#N/A</v>
      </c>
      <c r="K92" s="143" t="e">
        <f>データ!$B$5</f>
        <v>#N/A</v>
      </c>
      <c r="L92" s="132" t="str">
        <f t="shared" si="15"/>
        <v/>
      </c>
      <c r="M92" s="141" t="str">
        <f>IF(VLOOKUP(B92,Ａクラス!$L$10:$U$229,10,FALSE)="","",VLOOKUP(B92,Ａクラス!$L$10:$U$229,10,FALSE))</f>
        <v/>
      </c>
      <c r="O92" s="132">
        <v>141</v>
      </c>
      <c r="P92" s="132" t="str">
        <f t="shared" si="16"/>
        <v/>
      </c>
      <c r="Q92" s="150" t="str">
        <f t="shared" si="17"/>
        <v/>
      </c>
      <c r="R92" s="150" t="str">
        <f t="shared" si="18"/>
        <v/>
      </c>
      <c r="S92" s="150" t="str">
        <f t="shared" si="19"/>
        <v/>
      </c>
      <c r="T92" s="132" t="str">
        <f t="shared" si="20"/>
        <v/>
      </c>
      <c r="U92" s="132" t="str">
        <f t="shared" si="21"/>
        <v/>
      </c>
      <c r="V92" s="142" t="str">
        <f t="shared" si="23"/>
        <v/>
      </c>
    </row>
    <row r="93" spans="1:22" x14ac:dyDescent="0.2">
      <c r="A93" s="139" t="str">
        <f t="shared" si="22"/>
        <v/>
      </c>
      <c r="B93" s="143">
        <v>32</v>
      </c>
      <c r="C93" s="143" t="str">
        <f>IF(VLOOKUP(B93,Ａクラス!$L$10:$T$229,5,FALSE)="","",VLOOKUP(B93,Ａクラス!$L$10:$T$229,5,FALSE))</f>
        <v/>
      </c>
      <c r="D93" s="143" t="str">
        <f>IF(VLOOKUP(B93+0.5,Ａクラス!$L$10:$T$229,5,FALSE)="","",VLOOKUP(B93+0.5,Ａクラス!$L$10:$T$229,5,FALSE))</f>
        <v/>
      </c>
      <c r="E93" s="143" t="str">
        <f t="shared" si="13"/>
        <v>・</v>
      </c>
      <c r="F93" s="143" t="str">
        <f>IF(VLOOKUP(B93+0.25,Ａクラス!$L$10:$T$229,5,FALSE)="","",VLOOKUP(B93+0.25,Ａクラス!$L$10:$T$229,5,FALSE))</f>
        <v/>
      </c>
      <c r="G93" s="143" t="str">
        <f>IF(VLOOKUP(B93+0.75,Ａクラス!$L$10:$T$229,5,FALSE)="","",VLOOKUP(B93+0.75,Ａクラス!$L$10:$T$229,5,FALSE))</f>
        <v/>
      </c>
      <c r="H93" s="143" t="str">
        <f t="shared" si="14"/>
        <v>・</v>
      </c>
      <c r="I93" s="143" t="str">
        <f>IF(VLOOKUP(B93,Ａクラス!$L$10:$T$229,2,FALSE)="","",VLOOKUP(B93,Ａクラス!$L$10:$T$229,2,FALSE))</f>
        <v>GA</v>
      </c>
      <c r="J93" s="143" t="e">
        <f>データ!$B$4</f>
        <v>#N/A</v>
      </c>
      <c r="K93" s="143" t="e">
        <f>データ!$B$5</f>
        <v>#N/A</v>
      </c>
      <c r="L93" s="132" t="str">
        <f t="shared" si="15"/>
        <v/>
      </c>
      <c r="M93" s="141" t="str">
        <f>IF(VLOOKUP(B93,Ａクラス!$L$10:$U$229,10,FALSE)="","",VLOOKUP(B93,Ａクラス!$L$10:$U$229,10,FALSE))</f>
        <v/>
      </c>
      <c r="O93" s="132">
        <v>142</v>
      </c>
      <c r="P93" s="132" t="str">
        <f t="shared" si="16"/>
        <v/>
      </c>
      <c r="Q93" s="150" t="str">
        <f t="shared" si="17"/>
        <v/>
      </c>
      <c r="R93" s="150" t="str">
        <f t="shared" si="18"/>
        <v/>
      </c>
      <c r="S93" s="150" t="str">
        <f t="shared" si="19"/>
        <v/>
      </c>
      <c r="T93" s="132" t="str">
        <f t="shared" si="20"/>
        <v/>
      </c>
      <c r="U93" s="132" t="str">
        <f t="shared" si="21"/>
        <v/>
      </c>
      <c r="V93" s="142" t="str">
        <f t="shared" si="23"/>
        <v/>
      </c>
    </row>
    <row r="94" spans="1:22" x14ac:dyDescent="0.2">
      <c r="A94" s="139" t="str">
        <f t="shared" si="22"/>
        <v/>
      </c>
      <c r="B94" s="143">
        <v>33</v>
      </c>
      <c r="C94" s="143" t="str">
        <f>IF(VLOOKUP(B94,Ａクラス!$L$10:$T$229,5,FALSE)="","",VLOOKUP(B94,Ａクラス!$L$10:$T$229,5,FALSE))</f>
        <v/>
      </c>
      <c r="D94" s="143" t="str">
        <f>IF(VLOOKUP(B94+0.5,Ａクラス!$L$10:$T$229,5,FALSE)="","",VLOOKUP(B94+0.5,Ａクラス!$L$10:$T$229,5,FALSE))</f>
        <v/>
      </c>
      <c r="E94" s="143" t="str">
        <f t="shared" si="13"/>
        <v>・</v>
      </c>
      <c r="F94" s="143" t="str">
        <f>IF(VLOOKUP(B94+0.25,Ａクラス!$L$10:$T$229,5,FALSE)="","",VLOOKUP(B94+0.25,Ａクラス!$L$10:$T$229,5,FALSE))</f>
        <v/>
      </c>
      <c r="G94" s="143" t="str">
        <f>IF(VLOOKUP(B94+0.75,Ａクラス!$L$10:$T$229,5,FALSE)="","",VLOOKUP(B94+0.75,Ａクラス!$L$10:$T$229,5,FALSE))</f>
        <v/>
      </c>
      <c r="H94" s="143" t="str">
        <f t="shared" si="14"/>
        <v>・</v>
      </c>
      <c r="I94" s="143" t="str">
        <f>IF(VLOOKUP(B94,Ａクラス!$L$10:$T$229,2,FALSE)="","",VLOOKUP(B94,Ａクラス!$L$10:$T$229,2,FALSE))</f>
        <v>GA</v>
      </c>
      <c r="J94" s="143" t="e">
        <f>データ!$B$4</f>
        <v>#N/A</v>
      </c>
      <c r="K94" s="143" t="e">
        <f>データ!$B$5</f>
        <v>#N/A</v>
      </c>
      <c r="L94" s="132" t="str">
        <f t="shared" si="15"/>
        <v/>
      </c>
      <c r="M94" s="141" t="str">
        <f>IF(VLOOKUP(B94,Ａクラス!$L$10:$U$229,10,FALSE)="","",VLOOKUP(B94,Ａクラス!$L$10:$U$229,10,FALSE))</f>
        <v/>
      </c>
      <c r="O94" s="132">
        <v>143</v>
      </c>
      <c r="P94" s="132" t="str">
        <f t="shared" si="16"/>
        <v/>
      </c>
      <c r="Q94" s="150" t="str">
        <f t="shared" si="17"/>
        <v/>
      </c>
      <c r="R94" s="150" t="str">
        <f t="shared" si="18"/>
        <v/>
      </c>
      <c r="S94" s="150" t="str">
        <f t="shared" si="19"/>
        <v/>
      </c>
      <c r="T94" s="132" t="str">
        <f t="shared" si="20"/>
        <v/>
      </c>
      <c r="U94" s="132" t="str">
        <f t="shared" si="21"/>
        <v/>
      </c>
      <c r="V94" s="142" t="str">
        <f t="shared" si="23"/>
        <v/>
      </c>
    </row>
    <row r="95" spans="1:22" x14ac:dyDescent="0.2">
      <c r="A95" s="139" t="str">
        <f t="shared" si="22"/>
        <v/>
      </c>
      <c r="B95" s="143">
        <v>34</v>
      </c>
      <c r="C95" s="143" t="str">
        <f>IF(VLOOKUP(B95,Ａクラス!$L$10:$T$229,5,FALSE)="","",VLOOKUP(B95,Ａクラス!$L$10:$T$229,5,FALSE))</f>
        <v/>
      </c>
      <c r="D95" s="143" t="str">
        <f>IF(VLOOKUP(B95+0.5,Ａクラス!$L$10:$T$229,5,FALSE)="","",VLOOKUP(B95+0.5,Ａクラス!$L$10:$T$229,5,FALSE))</f>
        <v/>
      </c>
      <c r="E95" s="143" t="str">
        <f t="shared" si="13"/>
        <v>・</v>
      </c>
      <c r="F95" s="143" t="str">
        <f>IF(VLOOKUP(B95+0.25,Ａクラス!$L$10:$T$229,5,FALSE)="","",VLOOKUP(B95+0.25,Ａクラス!$L$10:$T$229,5,FALSE))</f>
        <v/>
      </c>
      <c r="G95" s="143" t="str">
        <f>IF(VLOOKUP(B95+0.75,Ａクラス!$L$10:$T$229,5,FALSE)="","",VLOOKUP(B95+0.75,Ａクラス!$L$10:$T$229,5,FALSE))</f>
        <v/>
      </c>
      <c r="H95" s="143" t="str">
        <f t="shared" si="14"/>
        <v>・</v>
      </c>
      <c r="I95" s="143" t="str">
        <f>IF(VLOOKUP(B95,Ａクラス!$L$10:$T$229,2,FALSE)="","",VLOOKUP(B95,Ａクラス!$L$10:$T$229,2,FALSE))</f>
        <v>GA</v>
      </c>
      <c r="J95" s="143" t="e">
        <f>データ!$B$4</f>
        <v>#N/A</v>
      </c>
      <c r="K95" s="143" t="e">
        <f>データ!$B$5</f>
        <v>#N/A</v>
      </c>
      <c r="L95" s="132" t="str">
        <f t="shared" si="15"/>
        <v/>
      </c>
      <c r="M95" s="141" t="str">
        <f>IF(VLOOKUP(B95,Ａクラス!$L$10:$U$229,10,FALSE)="","",VLOOKUP(B95,Ａクラス!$L$10:$U$229,10,FALSE))</f>
        <v/>
      </c>
      <c r="O95" s="132">
        <v>144</v>
      </c>
      <c r="P95" s="132" t="str">
        <f t="shared" si="16"/>
        <v/>
      </c>
      <c r="Q95" s="150" t="str">
        <f t="shared" si="17"/>
        <v/>
      </c>
      <c r="R95" s="150" t="str">
        <f t="shared" si="18"/>
        <v/>
      </c>
      <c r="S95" s="150" t="str">
        <f t="shared" si="19"/>
        <v/>
      </c>
      <c r="T95" s="132" t="str">
        <f t="shared" si="20"/>
        <v/>
      </c>
      <c r="U95" s="132" t="str">
        <f t="shared" si="21"/>
        <v/>
      </c>
      <c r="V95" s="142" t="str">
        <f t="shared" si="23"/>
        <v/>
      </c>
    </row>
    <row r="96" spans="1:22" x14ac:dyDescent="0.2">
      <c r="A96" s="139" t="str">
        <f t="shared" si="22"/>
        <v/>
      </c>
      <c r="B96" s="143">
        <v>35</v>
      </c>
      <c r="C96" s="143" t="str">
        <f>IF(VLOOKUP(B96,Ａクラス!$L$10:$T$229,5,FALSE)="","",VLOOKUP(B96,Ａクラス!$L$10:$T$229,5,FALSE))</f>
        <v/>
      </c>
      <c r="D96" s="143" t="str">
        <f>IF(VLOOKUP(B96+0.5,Ａクラス!$L$10:$T$229,5,FALSE)="","",VLOOKUP(B96+0.5,Ａクラス!$L$10:$T$229,5,FALSE))</f>
        <v/>
      </c>
      <c r="E96" s="143" t="str">
        <f t="shared" si="13"/>
        <v>・</v>
      </c>
      <c r="F96" s="143" t="str">
        <f>IF(VLOOKUP(B96+0.25,Ａクラス!$L$10:$T$229,5,FALSE)="","",VLOOKUP(B96+0.25,Ａクラス!$L$10:$T$229,5,FALSE))</f>
        <v/>
      </c>
      <c r="G96" s="143" t="str">
        <f>IF(VLOOKUP(B96+0.75,Ａクラス!$L$10:$T$229,5,FALSE)="","",VLOOKUP(B96+0.75,Ａクラス!$L$10:$T$229,5,FALSE))</f>
        <v/>
      </c>
      <c r="H96" s="143" t="str">
        <f t="shared" si="14"/>
        <v>・</v>
      </c>
      <c r="I96" s="143" t="str">
        <f>IF(VLOOKUP(B96,Ａクラス!$L$10:$T$229,2,FALSE)="","",VLOOKUP(B96,Ａクラス!$L$10:$T$229,2,FALSE))</f>
        <v>GA</v>
      </c>
      <c r="J96" s="143" t="e">
        <f>データ!$B$4</f>
        <v>#N/A</v>
      </c>
      <c r="K96" s="143" t="e">
        <f>データ!$B$5</f>
        <v>#N/A</v>
      </c>
      <c r="L96" s="132" t="str">
        <f t="shared" si="15"/>
        <v/>
      </c>
      <c r="M96" s="141" t="str">
        <f>IF(VLOOKUP(B96,Ａクラス!$L$10:$U$229,10,FALSE)="","",VLOOKUP(B96,Ａクラス!$L$10:$U$229,10,FALSE))</f>
        <v/>
      </c>
      <c r="O96" s="132">
        <v>145</v>
      </c>
      <c r="P96" s="132" t="str">
        <f t="shared" si="16"/>
        <v/>
      </c>
      <c r="Q96" s="150" t="str">
        <f t="shared" si="17"/>
        <v/>
      </c>
      <c r="R96" s="150" t="str">
        <f t="shared" si="18"/>
        <v/>
      </c>
      <c r="S96" s="150" t="str">
        <f t="shared" si="19"/>
        <v/>
      </c>
      <c r="T96" s="132" t="str">
        <f t="shared" si="20"/>
        <v/>
      </c>
      <c r="U96" s="132" t="str">
        <f t="shared" si="21"/>
        <v/>
      </c>
      <c r="V96" s="142" t="str">
        <f t="shared" si="23"/>
        <v/>
      </c>
    </row>
    <row r="97" spans="1:22" x14ac:dyDescent="0.2">
      <c r="A97" s="139" t="str">
        <f t="shared" si="22"/>
        <v/>
      </c>
      <c r="B97" s="143">
        <v>36</v>
      </c>
      <c r="C97" s="143" t="str">
        <f>IF(VLOOKUP(B97,Ａクラス!$L$10:$T$229,5,FALSE)="","",VLOOKUP(B97,Ａクラス!$L$10:$T$229,5,FALSE))</f>
        <v/>
      </c>
      <c r="D97" s="143" t="str">
        <f>IF(VLOOKUP(B97+0.5,Ａクラス!$L$10:$T$229,5,FALSE)="","",VLOOKUP(B97+0.5,Ａクラス!$L$10:$T$229,5,FALSE))</f>
        <v/>
      </c>
      <c r="E97" s="143" t="str">
        <f t="shared" si="13"/>
        <v>・</v>
      </c>
      <c r="F97" s="143" t="str">
        <f>IF(VLOOKUP(B97+0.25,Ａクラス!$L$10:$T$229,5,FALSE)="","",VLOOKUP(B97+0.25,Ａクラス!$L$10:$T$229,5,FALSE))</f>
        <v/>
      </c>
      <c r="G97" s="143" t="str">
        <f>IF(VLOOKUP(B97+0.75,Ａクラス!$L$10:$T$229,5,FALSE)="","",VLOOKUP(B97+0.75,Ａクラス!$L$10:$T$229,5,FALSE))</f>
        <v/>
      </c>
      <c r="H97" s="143" t="str">
        <f t="shared" si="14"/>
        <v>・</v>
      </c>
      <c r="I97" s="143" t="str">
        <f>IF(VLOOKUP(B97,Ａクラス!$L$10:$T$229,2,FALSE)="","",VLOOKUP(B97,Ａクラス!$L$10:$T$229,2,FALSE))</f>
        <v>GA</v>
      </c>
      <c r="J97" s="143" t="e">
        <f>データ!$B$4</f>
        <v>#N/A</v>
      </c>
      <c r="K97" s="143" t="e">
        <f>データ!$B$5</f>
        <v>#N/A</v>
      </c>
      <c r="L97" s="132" t="str">
        <f t="shared" si="15"/>
        <v/>
      </c>
      <c r="M97" s="141" t="str">
        <f>IF(VLOOKUP(B97,Ａクラス!$L$10:$U$229,10,FALSE)="","",VLOOKUP(B97,Ａクラス!$L$10:$U$229,10,FALSE))</f>
        <v/>
      </c>
      <c r="O97" s="132">
        <v>146</v>
      </c>
      <c r="P97" s="132" t="str">
        <f t="shared" si="16"/>
        <v/>
      </c>
      <c r="Q97" s="150" t="str">
        <f t="shared" si="17"/>
        <v/>
      </c>
      <c r="R97" s="150" t="str">
        <f t="shared" si="18"/>
        <v/>
      </c>
      <c r="S97" s="150" t="str">
        <f t="shared" si="19"/>
        <v/>
      </c>
      <c r="T97" s="132" t="str">
        <f t="shared" si="20"/>
        <v/>
      </c>
      <c r="U97" s="132" t="str">
        <f t="shared" si="21"/>
        <v/>
      </c>
      <c r="V97" s="142" t="str">
        <f t="shared" si="23"/>
        <v/>
      </c>
    </row>
    <row r="98" spans="1:22" x14ac:dyDescent="0.2">
      <c r="A98" s="139" t="str">
        <f t="shared" si="22"/>
        <v/>
      </c>
      <c r="B98" s="143">
        <v>37</v>
      </c>
      <c r="C98" s="143" t="str">
        <f>IF(VLOOKUP(B98,Ａクラス!$L$10:$T$229,5,FALSE)="","",VLOOKUP(B98,Ａクラス!$L$10:$T$229,5,FALSE))</f>
        <v/>
      </c>
      <c r="D98" s="143" t="str">
        <f>IF(VLOOKUP(B98+0.5,Ａクラス!$L$10:$T$229,5,FALSE)="","",VLOOKUP(B98+0.5,Ａクラス!$L$10:$T$229,5,FALSE))</f>
        <v/>
      </c>
      <c r="E98" s="143" t="str">
        <f t="shared" si="13"/>
        <v>・</v>
      </c>
      <c r="F98" s="143" t="str">
        <f>IF(VLOOKUP(B98+0.25,Ａクラス!$L$10:$T$229,5,FALSE)="","",VLOOKUP(B98+0.25,Ａクラス!$L$10:$T$229,5,FALSE))</f>
        <v/>
      </c>
      <c r="G98" s="143" t="str">
        <f>IF(VLOOKUP(B98+0.75,Ａクラス!$L$10:$T$229,5,FALSE)="","",VLOOKUP(B98+0.75,Ａクラス!$L$10:$T$229,5,FALSE))</f>
        <v/>
      </c>
      <c r="H98" s="143" t="str">
        <f t="shared" si="14"/>
        <v>・</v>
      </c>
      <c r="I98" s="143" t="str">
        <f>IF(VLOOKUP(B98,Ａクラス!$L$10:$T$229,2,FALSE)="","",VLOOKUP(B98,Ａクラス!$L$10:$T$229,2,FALSE))</f>
        <v>GA</v>
      </c>
      <c r="J98" s="143" t="e">
        <f>データ!$B$4</f>
        <v>#N/A</v>
      </c>
      <c r="K98" s="143" t="e">
        <f>データ!$B$5</f>
        <v>#N/A</v>
      </c>
      <c r="L98" s="132" t="str">
        <f t="shared" si="15"/>
        <v/>
      </c>
      <c r="M98" s="141" t="str">
        <f>IF(VLOOKUP(B98,Ａクラス!$L$10:$U$229,10,FALSE)="","",VLOOKUP(B98,Ａクラス!$L$10:$U$229,10,FALSE))</f>
        <v/>
      </c>
      <c r="O98" s="132">
        <v>147</v>
      </c>
      <c r="P98" s="132" t="str">
        <f t="shared" si="16"/>
        <v/>
      </c>
      <c r="Q98" s="150" t="str">
        <f t="shared" si="17"/>
        <v/>
      </c>
      <c r="R98" s="150" t="str">
        <f t="shared" si="18"/>
        <v/>
      </c>
      <c r="S98" s="150" t="str">
        <f t="shared" si="19"/>
        <v/>
      </c>
      <c r="T98" s="132" t="str">
        <f t="shared" si="20"/>
        <v/>
      </c>
      <c r="U98" s="132" t="str">
        <f t="shared" si="21"/>
        <v/>
      </c>
      <c r="V98" s="142" t="str">
        <f t="shared" si="23"/>
        <v/>
      </c>
    </row>
    <row r="99" spans="1:22" x14ac:dyDescent="0.2">
      <c r="A99" s="139" t="str">
        <f t="shared" si="22"/>
        <v/>
      </c>
      <c r="B99" s="143">
        <v>38</v>
      </c>
      <c r="C99" s="143" t="str">
        <f>IF(VLOOKUP(B99,Ａクラス!$L$10:$T$229,5,FALSE)="","",VLOOKUP(B99,Ａクラス!$L$10:$T$229,5,FALSE))</f>
        <v/>
      </c>
      <c r="D99" s="143" t="str">
        <f>IF(VLOOKUP(B99+0.5,Ａクラス!$L$10:$T$229,5,FALSE)="","",VLOOKUP(B99+0.5,Ａクラス!$L$10:$T$229,5,FALSE))</f>
        <v/>
      </c>
      <c r="E99" s="143" t="str">
        <f t="shared" si="13"/>
        <v>・</v>
      </c>
      <c r="F99" s="143" t="str">
        <f>IF(VLOOKUP(B99+0.25,Ａクラス!$L$10:$T$229,5,FALSE)="","",VLOOKUP(B99+0.25,Ａクラス!$L$10:$T$229,5,FALSE))</f>
        <v/>
      </c>
      <c r="G99" s="143" t="str">
        <f>IF(VLOOKUP(B99+0.75,Ａクラス!$L$10:$T$229,5,FALSE)="","",VLOOKUP(B99+0.75,Ａクラス!$L$10:$T$229,5,FALSE))</f>
        <v/>
      </c>
      <c r="H99" s="143" t="str">
        <f t="shared" si="14"/>
        <v>・</v>
      </c>
      <c r="I99" s="143" t="str">
        <f>IF(VLOOKUP(B99,Ａクラス!$L$10:$T$229,2,FALSE)="","",VLOOKUP(B99,Ａクラス!$L$10:$T$229,2,FALSE))</f>
        <v>GA</v>
      </c>
      <c r="J99" s="143" t="e">
        <f>データ!$B$4</f>
        <v>#N/A</v>
      </c>
      <c r="K99" s="143" t="e">
        <f>データ!$B$5</f>
        <v>#N/A</v>
      </c>
      <c r="L99" s="132" t="str">
        <f t="shared" si="15"/>
        <v/>
      </c>
      <c r="M99" s="141" t="str">
        <f>IF(VLOOKUP(B99,Ａクラス!$L$10:$U$229,10,FALSE)="","",VLOOKUP(B99,Ａクラス!$L$10:$U$229,10,FALSE))</f>
        <v/>
      </c>
      <c r="O99" s="132">
        <v>148</v>
      </c>
      <c r="P99" s="132" t="str">
        <f t="shared" si="16"/>
        <v/>
      </c>
      <c r="Q99" s="150" t="str">
        <f t="shared" si="17"/>
        <v/>
      </c>
      <c r="R99" s="150" t="str">
        <f t="shared" si="18"/>
        <v/>
      </c>
      <c r="S99" s="150" t="str">
        <f t="shared" si="19"/>
        <v/>
      </c>
      <c r="T99" s="132" t="str">
        <f t="shared" si="20"/>
        <v/>
      </c>
      <c r="U99" s="132" t="str">
        <f t="shared" si="21"/>
        <v/>
      </c>
      <c r="V99" s="142" t="str">
        <f t="shared" si="23"/>
        <v/>
      </c>
    </row>
    <row r="100" spans="1:22" x14ac:dyDescent="0.2">
      <c r="A100" s="139" t="str">
        <f t="shared" si="22"/>
        <v/>
      </c>
      <c r="B100" s="143">
        <v>39</v>
      </c>
      <c r="C100" s="143" t="str">
        <f>IF(VLOOKUP(B100,Ａクラス!$L$10:$T$229,5,FALSE)="","",VLOOKUP(B100,Ａクラス!$L$10:$T$229,5,FALSE))</f>
        <v/>
      </c>
      <c r="D100" s="143" t="str">
        <f>IF(VLOOKUP(B100+0.5,Ａクラス!$L$10:$T$229,5,FALSE)="","",VLOOKUP(B100+0.5,Ａクラス!$L$10:$T$229,5,FALSE))</f>
        <v/>
      </c>
      <c r="E100" s="143" t="str">
        <f t="shared" si="13"/>
        <v>・</v>
      </c>
      <c r="F100" s="143" t="str">
        <f>IF(VLOOKUP(B100+0.25,Ａクラス!$L$10:$T$229,5,FALSE)="","",VLOOKUP(B100+0.25,Ａクラス!$L$10:$T$229,5,FALSE))</f>
        <v/>
      </c>
      <c r="G100" s="143" t="str">
        <f>IF(VLOOKUP(B100+0.75,Ａクラス!$L$10:$T$229,5,FALSE)="","",VLOOKUP(B100+0.75,Ａクラス!$L$10:$T$229,5,FALSE))</f>
        <v/>
      </c>
      <c r="H100" s="143" t="str">
        <f t="shared" si="14"/>
        <v>・</v>
      </c>
      <c r="I100" s="143" t="str">
        <f>IF(VLOOKUP(B100,Ａクラス!$L$10:$T$229,2,FALSE)="","",VLOOKUP(B100,Ａクラス!$L$10:$T$229,2,FALSE))</f>
        <v>GA</v>
      </c>
      <c r="J100" s="143" t="e">
        <f>データ!$B$4</f>
        <v>#N/A</v>
      </c>
      <c r="K100" s="143" t="e">
        <f>データ!$B$5</f>
        <v>#N/A</v>
      </c>
      <c r="L100" s="132" t="str">
        <f t="shared" si="15"/>
        <v/>
      </c>
      <c r="M100" s="141" t="str">
        <f>IF(VLOOKUP(B100,Ａクラス!$L$10:$U$229,10,FALSE)="","",VLOOKUP(B100,Ａクラス!$L$10:$U$229,10,FALSE))</f>
        <v/>
      </c>
      <c r="O100" s="132">
        <v>149</v>
      </c>
      <c r="P100" s="132" t="str">
        <f t="shared" si="16"/>
        <v/>
      </c>
      <c r="Q100" s="150" t="str">
        <f t="shared" si="17"/>
        <v/>
      </c>
      <c r="R100" s="150" t="str">
        <f t="shared" si="18"/>
        <v/>
      </c>
      <c r="S100" s="150" t="str">
        <f t="shared" si="19"/>
        <v/>
      </c>
      <c r="T100" s="132" t="str">
        <f t="shared" si="20"/>
        <v/>
      </c>
      <c r="U100" s="132" t="str">
        <f t="shared" si="21"/>
        <v/>
      </c>
      <c r="V100" s="142" t="str">
        <f t="shared" si="23"/>
        <v/>
      </c>
    </row>
    <row r="101" spans="1:22" x14ac:dyDescent="0.2">
      <c r="A101" s="139" t="str">
        <f t="shared" si="22"/>
        <v/>
      </c>
      <c r="B101" s="143">
        <v>40</v>
      </c>
      <c r="C101" s="143" t="str">
        <f>IF(VLOOKUP(B101,Ａクラス!$L$10:$T$229,5,FALSE)="","",VLOOKUP(B101,Ａクラス!$L$10:$T$229,5,FALSE))</f>
        <v/>
      </c>
      <c r="D101" s="143" t="str">
        <f>IF(VLOOKUP(B101+0.5,Ａクラス!$L$10:$T$229,5,FALSE)="","",VLOOKUP(B101+0.5,Ａクラス!$L$10:$T$229,5,FALSE))</f>
        <v/>
      </c>
      <c r="E101" s="143" t="str">
        <f t="shared" si="13"/>
        <v>・</v>
      </c>
      <c r="F101" s="143" t="str">
        <f>IF(VLOOKUP(B101+0.25,Ａクラス!$L$10:$T$229,5,FALSE)="","",VLOOKUP(B101+0.25,Ａクラス!$L$10:$T$229,5,FALSE))</f>
        <v/>
      </c>
      <c r="G101" s="143" t="str">
        <f>IF(VLOOKUP(B101+0.75,Ａクラス!$L$10:$T$229,5,FALSE)="","",VLOOKUP(B101+0.75,Ａクラス!$L$10:$T$229,5,FALSE))</f>
        <v/>
      </c>
      <c r="H101" s="143" t="str">
        <f t="shared" si="14"/>
        <v>・</v>
      </c>
      <c r="I101" s="143" t="str">
        <f>IF(VLOOKUP(B101,Ａクラス!$L$10:$T$229,2,FALSE)="","",VLOOKUP(B101,Ａクラス!$L$10:$T$229,2,FALSE))</f>
        <v>GA</v>
      </c>
      <c r="J101" s="143" t="e">
        <f>データ!$B$4</f>
        <v>#N/A</v>
      </c>
      <c r="K101" s="143" t="e">
        <f>データ!$B$5</f>
        <v>#N/A</v>
      </c>
      <c r="L101" s="132" t="str">
        <f t="shared" si="15"/>
        <v/>
      </c>
      <c r="M101" s="141" t="str">
        <f>IF(VLOOKUP(B101,Ａクラス!$L$10:$U$229,10,FALSE)="","",VLOOKUP(B101,Ａクラス!$L$10:$U$229,10,FALSE))</f>
        <v/>
      </c>
      <c r="O101" s="132">
        <v>150</v>
      </c>
      <c r="P101" s="132" t="str">
        <f t="shared" si="16"/>
        <v/>
      </c>
      <c r="Q101" s="150" t="str">
        <f t="shared" si="17"/>
        <v/>
      </c>
      <c r="R101" s="150" t="str">
        <f t="shared" si="18"/>
        <v/>
      </c>
      <c r="S101" s="150" t="str">
        <f t="shared" si="19"/>
        <v/>
      </c>
      <c r="T101" s="132" t="str">
        <f t="shared" si="20"/>
        <v/>
      </c>
      <c r="U101" s="132" t="str">
        <f t="shared" si="21"/>
        <v/>
      </c>
      <c r="V101" s="142" t="str">
        <f t="shared" si="23"/>
        <v/>
      </c>
    </row>
    <row r="102" spans="1:22" x14ac:dyDescent="0.2">
      <c r="A102" s="139" t="str">
        <f t="shared" si="22"/>
        <v/>
      </c>
      <c r="B102" s="143">
        <v>41</v>
      </c>
      <c r="C102" s="143" t="str">
        <f>IF(VLOOKUP(B102,Ａクラス!$L$10:$T$229,5,FALSE)="","",VLOOKUP(B102,Ａクラス!$L$10:$T$229,5,FALSE))</f>
        <v/>
      </c>
      <c r="D102" s="143" t="str">
        <f>IF(VLOOKUP(B102+0.5,Ａクラス!$L$10:$T$229,5,FALSE)="","",VLOOKUP(B102+0.5,Ａクラス!$L$10:$T$229,5,FALSE))</f>
        <v/>
      </c>
      <c r="E102" s="143" t="str">
        <f t="shared" si="13"/>
        <v>・</v>
      </c>
      <c r="F102" s="143" t="str">
        <f>IF(VLOOKUP(B102+0.25,Ａクラス!$L$10:$T$229,5,FALSE)="","",VLOOKUP(B102+0.25,Ａクラス!$L$10:$T$229,5,FALSE))</f>
        <v/>
      </c>
      <c r="G102" s="143" t="str">
        <f>IF(VLOOKUP(B102+0.75,Ａクラス!$L$10:$T$229,5,FALSE)="","",VLOOKUP(B102+0.75,Ａクラス!$L$10:$T$229,5,FALSE))</f>
        <v/>
      </c>
      <c r="H102" s="143" t="str">
        <f t="shared" si="14"/>
        <v>・</v>
      </c>
      <c r="I102" s="143" t="str">
        <f>IF(VLOOKUP(B102,Ａクラス!$L$10:$T$229,2,FALSE)="","",VLOOKUP(B102,Ａクラス!$L$10:$T$229,2,FALSE))</f>
        <v>GA</v>
      </c>
      <c r="J102" s="143" t="e">
        <f>データ!$B$4</f>
        <v>#N/A</v>
      </c>
      <c r="K102" s="143" t="e">
        <f>データ!$B$5</f>
        <v>#N/A</v>
      </c>
      <c r="L102" s="132" t="str">
        <f t="shared" si="15"/>
        <v/>
      </c>
      <c r="M102" s="141" t="str">
        <f>IF(VLOOKUP(B102,Ａクラス!$L$10:$U$229,10,FALSE)="","",VLOOKUP(B102,Ａクラス!$L$10:$U$229,10,FALSE))</f>
        <v/>
      </c>
      <c r="O102" s="132">
        <v>151</v>
      </c>
      <c r="P102" s="132" t="str">
        <f t="shared" si="16"/>
        <v/>
      </c>
      <c r="Q102" s="150" t="str">
        <f t="shared" si="17"/>
        <v/>
      </c>
      <c r="R102" s="150" t="str">
        <f t="shared" si="18"/>
        <v/>
      </c>
      <c r="S102" s="150" t="str">
        <f t="shared" si="19"/>
        <v/>
      </c>
      <c r="T102" s="132" t="str">
        <f t="shared" si="20"/>
        <v/>
      </c>
      <c r="U102" s="132" t="str">
        <f t="shared" si="21"/>
        <v/>
      </c>
      <c r="V102" s="142" t="str">
        <f t="shared" si="23"/>
        <v/>
      </c>
    </row>
    <row r="103" spans="1:22" x14ac:dyDescent="0.2">
      <c r="A103" s="139" t="str">
        <f t="shared" si="22"/>
        <v/>
      </c>
      <c r="B103" s="143">
        <v>42</v>
      </c>
      <c r="C103" s="143" t="str">
        <f>IF(VLOOKUP(B103,Ａクラス!$L$10:$T$229,5,FALSE)="","",VLOOKUP(B103,Ａクラス!$L$10:$T$229,5,FALSE))</f>
        <v/>
      </c>
      <c r="D103" s="143" t="str">
        <f>IF(VLOOKUP(B103+0.5,Ａクラス!$L$10:$T$229,5,FALSE)="","",VLOOKUP(B103+0.5,Ａクラス!$L$10:$T$229,5,FALSE))</f>
        <v/>
      </c>
      <c r="E103" s="143" t="str">
        <f t="shared" si="13"/>
        <v>・</v>
      </c>
      <c r="F103" s="143" t="str">
        <f>IF(VLOOKUP(B103+0.25,Ａクラス!$L$10:$T$229,5,FALSE)="","",VLOOKUP(B103+0.25,Ａクラス!$L$10:$T$229,5,FALSE))</f>
        <v/>
      </c>
      <c r="G103" s="143" t="str">
        <f>IF(VLOOKUP(B103+0.75,Ａクラス!$L$10:$T$229,5,FALSE)="","",VLOOKUP(B103+0.75,Ａクラス!$L$10:$T$229,5,FALSE))</f>
        <v/>
      </c>
      <c r="H103" s="143" t="str">
        <f t="shared" si="14"/>
        <v>・</v>
      </c>
      <c r="I103" s="143" t="str">
        <f>IF(VLOOKUP(B103,Ａクラス!$L$10:$T$229,2,FALSE)="","",VLOOKUP(B103,Ａクラス!$L$10:$T$229,2,FALSE))</f>
        <v>GA</v>
      </c>
      <c r="J103" s="143" t="e">
        <f>データ!$B$4</f>
        <v>#N/A</v>
      </c>
      <c r="K103" s="143" t="e">
        <f>データ!$B$5</f>
        <v>#N/A</v>
      </c>
      <c r="L103" s="132" t="str">
        <f t="shared" si="15"/>
        <v/>
      </c>
      <c r="M103" s="141" t="str">
        <f>IF(VLOOKUP(B103,Ａクラス!$L$10:$U$229,10,FALSE)="","",VLOOKUP(B103,Ａクラス!$L$10:$U$229,10,FALSE))</f>
        <v/>
      </c>
      <c r="O103" s="132">
        <v>152</v>
      </c>
      <c r="P103" s="132" t="str">
        <f t="shared" si="16"/>
        <v/>
      </c>
      <c r="Q103" s="150" t="str">
        <f t="shared" si="17"/>
        <v/>
      </c>
      <c r="R103" s="150" t="str">
        <f t="shared" si="18"/>
        <v/>
      </c>
      <c r="S103" s="150" t="str">
        <f t="shared" si="19"/>
        <v/>
      </c>
      <c r="T103" s="132" t="str">
        <f t="shared" si="20"/>
        <v/>
      </c>
      <c r="U103" s="132" t="str">
        <f t="shared" si="21"/>
        <v/>
      </c>
      <c r="V103" s="142" t="str">
        <f t="shared" si="23"/>
        <v/>
      </c>
    </row>
    <row r="104" spans="1:22" x14ac:dyDescent="0.2">
      <c r="A104" s="139" t="str">
        <f t="shared" si="22"/>
        <v/>
      </c>
      <c r="B104" s="143">
        <v>43</v>
      </c>
      <c r="C104" s="143" t="str">
        <f>IF(VLOOKUP(B104,Ａクラス!$L$10:$T$229,5,FALSE)="","",VLOOKUP(B104,Ａクラス!$L$10:$T$229,5,FALSE))</f>
        <v/>
      </c>
      <c r="D104" s="143" t="str">
        <f>IF(VLOOKUP(B104+0.5,Ａクラス!$L$10:$T$229,5,FALSE)="","",VLOOKUP(B104+0.5,Ａクラス!$L$10:$T$229,5,FALSE))</f>
        <v/>
      </c>
      <c r="E104" s="143" t="str">
        <f t="shared" si="13"/>
        <v>・</v>
      </c>
      <c r="F104" s="143" t="str">
        <f>IF(VLOOKUP(B104+0.25,Ａクラス!$L$10:$T$229,5,FALSE)="","",VLOOKUP(B104+0.25,Ａクラス!$L$10:$T$229,5,FALSE))</f>
        <v/>
      </c>
      <c r="G104" s="143" t="str">
        <f>IF(VLOOKUP(B104+0.75,Ａクラス!$L$10:$T$229,5,FALSE)="","",VLOOKUP(B104+0.75,Ａクラス!$L$10:$T$229,5,FALSE))</f>
        <v/>
      </c>
      <c r="H104" s="143" t="str">
        <f t="shared" si="14"/>
        <v>・</v>
      </c>
      <c r="I104" s="143" t="str">
        <f>IF(VLOOKUP(B104,Ａクラス!$L$10:$T$229,2,FALSE)="","",VLOOKUP(B104,Ａクラス!$L$10:$T$229,2,FALSE))</f>
        <v>GA</v>
      </c>
      <c r="J104" s="143" t="e">
        <f>データ!$B$4</f>
        <v>#N/A</v>
      </c>
      <c r="K104" s="143" t="e">
        <f>データ!$B$5</f>
        <v>#N/A</v>
      </c>
      <c r="L104" s="132" t="str">
        <f t="shared" si="15"/>
        <v/>
      </c>
      <c r="M104" s="141" t="str">
        <f>IF(VLOOKUP(B104,Ａクラス!$L$10:$U$229,10,FALSE)="","",VLOOKUP(B104,Ａクラス!$L$10:$U$229,10,FALSE))</f>
        <v/>
      </c>
      <c r="O104" s="132">
        <v>153</v>
      </c>
      <c r="P104" s="132" t="str">
        <f t="shared" si="16"/>
        <v/>
      </c>
      <c r="Q104" s="150" t="str">
        <f t="shared" si="17"/>
        <v/>
      </c>
      <c r="R104" s="150" t="str">
        <f t="shared" si="18"/>
        <v/>
      </c>
      <c r="S104" s="150" t="str">
        <f t="shared" si="19"/>
        <v/>
      </c>
      <c r="T104" s="132" t="str">
        <f t="shared" si="20"/>
        <v/>
      </c>
      <c r="U104" s="132" t="str">
        <f t="shared" si="21"/>
        <v/>
      </c>
      <c r="V104" s="142" t="str">
        <f t="shared" si="23"/>
        <v/>
      </c>
    </row>
    <row r="105" spans="1:22" x14ac:dyDescent="0.2">
      <c r="A105" s="139" t="str">
        <f t="shared" si="22"/>
        <v/>
      </c>
      <c r="B105" s="143">
        <v>44</v>
      </c>
      <c r="C105" s="143" t="str">
        <f>IF(VLOOKUP(B105,Ａクラス!$L$10:$T$229,5,FALSE)="","",VLOOKUP(B105,Ａクラス!$L$10:$T$229,5,FALSE))</f>
        <v/>
      </c>
      <c r="D105" s="143" t="str">
        <f>IF(VLOOKUP(B105+0.5,Ａクラス!$L$10:$T$229,5,FALSE)="","",VLOOKUP(B105+0.5,Ａクラス!$L$10:$T$229,5,FALSE))</f>
        <v/>
      </c>
      <c r="E105" s="143" t="str">
        <f t="shared" si="13"/>
        <v>・</v>
      </c>
      <c r="F105" s="143" t="str">
        <f>IF(VLOOKUP(B105+0.25,Ａクラス!$L$10:$T$229,5,FALSE)="","",VLOOKUP(B105+0.25,Ａクラス!$L$10:$T$229,5,FALSE))</f>
        <v/>
      </c>
      <c r="G105" s="143" t="str">
        <f>IF(VLOOKUP(B105+0.75,Ａクラス!$L$10:$T$229,5,FALSE)="","",VLOOKUP(B105+0.75,Ａクラス!$L$10:$T$229,5,FALSE))</f>
        <v/>
      </c>
      <c r="H105" s="143" t="str">
        <f t="shared" si="14"/>
        <v>・</v>
      </c>
      <c r="I105" s="143" t="str">
        <f>IF(VLOOKUP(B105,Ａクラス!$L$10:$T$229,2,FALSE)="","",VLOOKUP(B105,Ａクラス!$L$10:$T$229,2,FALSE))</f>
        <v>GA</v>
      </c>
      <c r="J105" s="143" t="e">
        <f>データ!$B$4</f>
        <v>#N/A</v>
      </c>
      <c r="K105" s="143" t="e">
        <f>データ!$B$5</f>
        <v>#N/A</v>
      </c>
      <c r="L105" s="132" t="str">
        <f t="shared" si="15"/>
        <v/>
      </c>
      <c r="M105" s="141" t="str">
        <f>IF(VLOOKUP(B105,Ａクラス!$L$10:$U$229,10,FALSE)="","",VLOOKUP(B105,Ａクラス!$L$10:$U$229,10,FALSE))</f>
        <v/>
      </c>
      <c r="O105" s="132">
        <v>154</v>
      </c>
      <c r="P105" s="132" t="str">
        <f t="shared" si="16"/>
        <v/>
      </c>
      <c r="Q105" s="150" t="str">
        <f t="shared" si="17"/>
        <v/>
      </c>
      <c r="R105" s="150" t="str">
        <f t="shared" si="18"/>
        <v/>
      </c>
      <c r="S105" s="150" t="str">
        <f t="shared" si="19"/>
        <v/>
      </c>
      <c r="T105" s="132" t="str">
        <f t="shared" si="20"/>
        <v/>
      </c>
      <c r="U105" s="132" t="str">
        <f t="shared" si="21"/>
        <v/>
      </c>
      <c r="V105" s="142" t="str">
        <f t="shared" si="23"/>
        <v/>
      </c>
    </row>
    <row r="106" spans="1:22" x14ac:dyDescent="0.2">
      <c r="A106" s="139" t="str">
        <f t="shared" si="22"/>
        <v/>
      </c>
      <c r="B106" s="143">
        <v>45</v>
      </c>
      <c r="C106" s="143" t="str">
        <f>IF(VLOOKUP(B106,Ａクラス!$L$10:$T$229,5,FALSE)="","",VLOOKUP(B106,Ａクラス!$L$10:$T$229,5,FALSE))</f>
        <v/>
      </c>
      <c r="D106" s="143" t="str">
        <f>IF(VLOOKUP(B106+0.5,Ａクラス!$L$10:$T$229,5,FALSE)="","",VLOOKUP(B106+0.5,Ａクラス!$L$10:$T$229,5,FALSE))</f>
        <v/>
      </c>
      <c r="E106" s="143" t="str">
        <f t="shared" si="13"/>
        <v>・</v>
      </c>
      <c r="F106" s="143" t="str">
        <f>IF(VLOOKUP(B106+0.25,Ａクラス!$L$10:$T$229,5,FALSE)="","",VLOOKUP(B106+0.25,Ａクラス!$L$10:$T$229,5,FALSE))</f>
        <v/>
      </c>
      <c r="G106" s="143" t="str">
        <f>IF(VLOOKUP(B106+0.75,Ａクラス!$L$10:$T$229,5,FALSE)="","",VLOOKUP(B106+0.75,Ａクラス!$L$10:$T$229,5,FALSE))</f>
        <v/>
      </c>
      <c r="H106" s="143" t="str">
        <f t="shared" si="14"/>
        <v>・</v>
      </c>
      <c r="I106" s="143" t="str">
        <f>IF(VLOOKUP(B106,Ａクラス!$L$10:$T$229,2,FALSE)="","",VLOOKUP(B106,Ａクラス!$L$10:$T$229,2,FALSE))</f>
        <v>GA</v>
      </c>
      <c r="J106" s="143" t="e">
        <f>データ!$B$4</f>
        <v>#N/A</v>
      </c>
      <c r="K106" s="143" t="e">
        <f>データ!$B$5</f>
        <v>#N/A</v>
      </c>
      <c r="L106" s="132" t="str">
        <f t="shared" si="15"/>
        <v/>
      </c>
      <c r="M106" s="141" t="str">
        <f>IF(VLOOKUP(B106,Ａクラス!$L$10:$U$229,10,FALSE)="","",VLOOKUP(B106,Ａクラス!$L$10:$U$229,10,FALSE))</f>
        <v/>
      </c>
      <c r="O106" s="132">
        <v>155</v>
      </c>
      <c r="P106" s="132" t="str">
        <f t="shared" si="16"/>
        <v/>
      </c>
      <c r="Q106" s="150" t="str">
        <f t="shared" si="17"/>
        <v/>
      </c>
      <c r="R106" s="150" t="str">
        <f t="shared" si="18"/>
        <v/>
      </c>
      <c r="S106" s="150" t="str">
        <f t="shared" si="19"/>
        <v/>
      </c>
      <c r="T106" s="132" t="str">
        <f t="shared" si="20"/>
        <v/>
      </c>
      <c r="U106" s="132" t="str">
        <f t="shared" si="21"/>
        <v/>
      </c>
      <c r="V106" s="142" t="str">
        <f t="shared" si="23"/>
        <v/>
      </c>
    </row>
    <row r="107" spans="1:22" x14ac:dyDescent="0.2">
      <c r="A107" s="139" t="str">
        <f t="shared" si="22"/>
        <v/>
      </c>
      <c r="B107" s="143">
        <v>46</v>
      </c>
      <c r="C107" s="143" t="str">
        <f>IF(VLOOKUP(B107,Ａクラス!$L$10:$T$229,5,FALSE)="","",VLOOKUP(B107,Ａクラス!$L$10:$T$229,5,FALSE))</f>
        <v/>
      </c>
      <c r="D107" s="143" t="str">
        <f>IF(VLOOKUP(B107+0.5,Ａクラス!$L$10:$T$229,5,FALSE)="","",VLOOKUP(B107+0.5,Ａクラス!$L$10:$T$229,5,FALSE))</f>
        <v/>
      </c>
      <c r="E107" s="143" t="str">
        <f t="shared" si="13"/>
        <v>・</v>
      </c>
      <c r="F107" s="143" t="str">
        <f>IF(VLOOKUP(B107+0.25,Ａクラス!$L$10:$T$229,5,FALSE)="","",VLOOKUP(B107+0.25,Ａクラス!$L$10:$T$229,5,FALSE))</f>
        <v/>
      </c>
      <c r="G107" s="143" t="str">
        <f>IF(VLOOKUP(B107+0.75,Ａクラス!$L$10:$T$229,5,FALSE)="","",VLOOKUP(B107+0.75,Ａクラス!$L$10:$T$229,5,FALSE))</f>
        <v/>
      </c>
      <c r="H107" s="143" t="str">
        <f t="shared" si="14"/>
        <v>・</v>
      </c>
      <c r="I107" s="143" t="str">
        <f>IF(VLOOKUP(B107,Ａクラス!$L$10:$T$229,2,FALSE)="","",VLOOKUP(B107,Ａクラス!$L$10:$T$229,2,FALSE))</f>
        <v>GA</v>
      </c>
      <c r="J107" s="143" t="e">
        <f>データ!$B$4</f>
        <v>#N/A</v>
      </c>
      <c r="K107" s="143" t="e">
        <f>データ!$B$5</f>
        <v>#N/A</v>
      </c>
      <c r="L107" s="132" t="str">
        <f t="shared" si="15"/>
        <v/>
      </c>
      <c r="M107" s="141" t="str">
        <f>IF(VLOOKUP(B107,Ａクラス!$L$10:$U$229,10,FALSE)="","",VLOOKUP(B107,Ａクラス!$L$10:$U$229,10,FALSE))</f>
        <v/>
      </c>
      <c r="O107" s="132">
        <v>156</v>
      </c>
      <c r="P107" s="132" t="str">
        <f t="shared" si="16"/>
        <v/>
      </c>
      <c r="Q107" s="150" t="str">
        <f t="shared" si="17"/>
        <v/>
      </c>
      <c r="R107" s="150" t="str">
        <f t="shared" si="18"/>
        <v/>
      </c>
      <c r="S107" s="150" t="str">
        <f t="shared" si="19"/>
        <v/>
      </c>
      <c r="T107" s="132" t="str">
        <f t="shared" si="20"/>
        <v/>
      </c>
      <c r="U107" s="132" t="str">
        <f t="shared" si="21"/>
        <v/>
      </c>
      <c r="V107" s="142" t="str">
        <f t="shared" si="23"/>
        <v/>
      </c>
    </row>
    <row r="108" spans="1:22" x14ac:dyDescent="0.2">
      <c r="A108" s="139" t="str">
        <f t="shared" si="22"/>
        <v/>
      </c>
      <c r="B108" s="143">
        <v>47</v>
      </c>
      <c r="C108" s="143" t="str">
        <f>IF(VLOOKUP(B108,Ａクラス!$L$10:$T$229,5,FALSE)="","",VLOOKUP(B108,Ａクラス!$L$10:$T$229,5,FALSE))</f>
        <v/>
      </c>
      <c r="D108" s="143" t="str">
        <f>IF(VLOOKUP(B108+0.5,Ａクラス!$L$10:$T$229,5,FALSE)="","",VLOOKUP(B108+0.5,Ａクラス!$L$10:$T$229,5,FALSE))</f>
        <v/>
      </c>
      <c r="E108" s="143" t="str">
        <f t="shared" si="13"/>
        <v>・</v>
      </c>
      <c r="F108" s="143" t="str">
        <f>IF(VLOOKUP(B108+0.25,Ａクラス!$L$10:$T$229,5,FALSE)="","",VLOOKUP(B108+0.25,Ａクラス!$L$10:$T$229,5,FALSE))</f>
        <v/>
      </c>
      <c r="G108" s="143" t="str">
        <f>IF(VLOOKUP(B108+0.75,Ａクラス!$L$10:$T$229,5,FALSE)="","",VLOOKUP(B108+0.75,Ａクラス!$L$10:$T$229,5,FALSE))</f>
        <v/>
      </c>
      <c r="H108" s="143" t="str">
        <f t="shared" si="14"/>
        <v>・</v>
      </c>
      <c r="I108" s="143" t="str">
        <f>IF(VLOOKUP(B108,Ａクラス!$L$10:$T$229,2,FALSE)="","",VLOOKUP(B108,Ａクラス!$L$10:$T$229,2,FALSE))</f>
        <v>GA</v>
      </c>
      <c r="J108" s="143" t="e">
        <f>データ!$B$4</f>
        <v>#N/A</v>
      </c>
      <c r="K108" s="143" t="e">
        <f>データ!$B$5</f>
        <v>#N/A</v>
      </c>
      <c r="L108" s="132" t="str">
        <f t="shared" si="15"/>
        <v/>
      </c>
      <c r="M108" s="141" t="str">
        <f>IF(VLOOKUP(B108,Ａクラス!$L$10:$U$229,10,FALSE)="","",VLOOKUP(B108,Ａクラス!$L$10:$U$229,10,FALSE))</f>
        <v/>
      </c>
      <c r="O108" s="132">
        <v>157</v>
      </c>
      <c r="P108" s="132" t="str">
        <f t="shared" si="16"/>
        <v/>
      </c>
      <c r="Q108" s="150" t="str">
        <f t="shared" si="17"/>
        <v/>
      </c>
      <c r="R108" s="150" t="str">
        <f t="shared" si="18"/>
        <v/>
      </c>
      <c r="S108" s="150" t="str">
        <f t="shared" si="19"/>
        <v/>
      </c>
      <c r="T108" s="132" t="str">
        <f t="shared" si="20"/>
        <v/>
      </c>
      <c r="U108" s="132" t="str">
        <f t="shared" si="21"/>
        <v/>
      </c>
      <c r="V108" s="142" t="str">
        <f t="shared" si="23"/>
        <v/>
      </c>
    </row>
    <row r="109" spans="1:22" x14ac:dyDescent="0.2">
      <c r="A109" s="139" t="str">
        <f t="shared" si="22"/>
        <v/>
      </c>
      <c r="B109" s="143">
        <v>48</v>
      </c>
      <c r="C109" s="143" t="str">
        <f>IF(VLOOKUP(B109,Ａクラス!$L$10:$T$229,5,FALSE)="","",VLOOKUP(B109,Ａクラス!$L$10:$T$229,5,FALSE))</f>
        <v/>
      </c>
      <c r="D109" s="143" t="str">
        <f>IF(VLOOKUP(B109+0.5,Ａクラス!$L$10:$T$229,5,FALSE)="","",VLOOKUP(B109+0.5,Ａクラス!$L$10:$T$229,5,FALSE))</f>
        <v/>
      </c>
      <c r="E109" s="143" t="str">
        <f t="shared" si="13"/>
        <v>・</v>
      </c>
      <c r="F109" s="143" t="str">
        <f>IF(VLOOKUP(B109+0.25,Ａクラス!$L$10:$T$229,5,FALSE)="","",VLOOKUP(B109+0.25,Ａクラス!$L$10:$T$229,5,FALSE))</f>
        <v/>
      </c>
      <c r="G109" s="143" t="str">
        <f>IF(VLOOKUP(B109+0.75,Ａクラス!$L$10:$T$229,5,FALSE)="","",VLOOKUP(B109+0.75,Ａクラス!$L$10:$T$229,5,FALSE))</f>
        <v/>
      </c>
      <c r="H109" s="143" t="str">
        <f t="shared" si="14"/>
        <v>・</v>
      </c>
      <c r="I109" s="143" t="str">
        <f>IF(VLOOKUP(B109,Ａクラス!$L$10:$T$229,2,FALSE)="","",VLOOKUP(B109,Ａクラス!$L$10:$T$229,2,FALSE))</f>
        <v>GA</v>
      </c>
      <c r="J109" s="143" t="e">
        <f>データ!$B$4</f>
        <v>#N/A</v>
      </c>
      <c r="K109" s="143" t="e">
        <f>データ!$B$5</f>
        <v>#N/A</v>
      </c>
      <c r="L109" s="132" t="str">
        <f t="shared" si="15"/>
        <v/>
      </c>
      <c r="M109" s="141" t="str">
        <f>IF(VLOOKUP(B109,Ａクラス!$L$10:$U$229,10,FALSE)="","",VLOOKUP(B109,Ａクラス!$L$10:$U$229,10,FALSE))</f>
        <v/>
      </c>
      <c r="O109" s="132">
        <v>158</v>
      </c>
      <c r="P109" s="132" t="str">
        <f t="shared" si="16"/>
        <v/>
      </c>
      <c r="Q109" s="150" t="str">
        <f t="shared" si="17"/>
        <v/>
      </c>
      <c r="R109" s="150" t="str">
        <f t="shared" si="18"/>
        <v/>
      </c>
      <c r="S109" s="150" t="str">
        <f t="shared" si="19"/>
        <v/>
      </c>
      <c r="T109" s="132" t="str">
        <f t="shared" si="20"/>
        <v/>
      </c>
      <c r="U109" s="132" t="str">
        <f t="shared" si="21"/>
        <v/>
      </c>
      <c r="V109" s="142" t="str">
        <f t="shared" si="23"/>
        <v/>
      </c>
    </row>
    <row r="110" spans="1:22" x14ac:dyDescent="0.2">
      <c r="A110" s="139" t="str">
        <f t="shared" si="22"/>
        <v/>
      </c>
      <c r="B110" s="143">
        <v>49</v>
      </c>
      <c r="C110" s="143" t="str">
        <f>IF(VLOOKUP(B110,Ａクラス!$L$10:$T$229,5,FALSE)="","",VLOOKUP(B110,Ａクラス!$L$10:$T$229,5,FALSE))</f>
        <v/>
      </c>
      <c r="D110" s="143" t="str">
        <f>IF(VLOOKUP(B110+0.5,Ａクラス!$L$10:$T$229,5,FALSE)="","",VLOOKUP(B110+0.5,Ａクラス!$L$10:$T$229,5,FALSE))</f>
        <v/>
      </c>
      <c r="E110" s="143" t="str">
        <f t="shared" si="13"/>
        <v>・</v>
      </c>
      <c r="F110" s="143" t="str">
        <f>IF(VLOOKUP(B110+0.25,Ａクラス!$L$10:$T$229,5,FALSE)="","",VLOOKUP(B110+0.25,Ａクラス!$L$10:$T$229,5,FALSE))</f>
        <v/>
      </c>
      <c r="G110" s="143" t="str">
        <f>IF(VLOOKUP(B110+0.75,Ａクラス!$L$10:$T$229,5,FALSE)="","",VLOOKUP(B110+0.75,Ａクラス!$L$10:$T$229,5,FALSE))</f>
        <v/>
      </c>
      <c r="H110" s="143" t="str">
        <f t="shared" si="14"/>
        <v>・</v>
      </c>
      <c r="I110" s="143" t="str">
        <f>IF(VLOOKUP(B110,Ａクラス!$L$10:$T$229,2,FALSE)="","",VLOOKUP(B110,Ａクラス!$L$10:$T$229,2,FALSE))</f>
        <v>GA</v>
      </c>
      <c r="J110" s="143" t="e">
        <f>データ!$B$4</f>
        <v>#N/A</v>
      </c>
      <c r="K110" s="143" t="e">
        <f>データ!$B$5</f>
        <v>#N/A</v>
      </c>
      <c r="L110" s="132" t="str">
        <f t="shared" si="15"/>
        <v/>
      </c>
      <c r="M110" s="141" t="str">
        <f>IF(VLOOKUP(B110,Ａクラス!$L$10:$U$229,10,FALSE)="","",VLOOKUP(B110,Ａクラス!$L$10:$U$229,10,FALSE))</f>
        <v/>
      </c>
      <c r="O110" s="132">
        <v>159</v>
      </c>
      <c r="P110" s="132" t="str">
        <f t="shared" si="16"/>
        <v/>
      </c>
      <c r="Q110" s="150" t="str">
        <f t="shared" si="17"/>
        <v/>
      </c>
      <c r="R110" s="150" t="str">
        <f t="shared" si="18"/>
        <v/>
      </c>
      <c r="S110" s="150" t="str">
        <f t="shared" si="19"/>
        <v/>
      </c>
      <c r="T110" s="132" t="str">
        <f t="shared" si="20"/>
        <v/>
      </c>
      <c r="U110" s="132" t="str">
        <f t="shared" si="21"/>
        <v/>
      </c>
      <c r="V110" s="142" t="str">
        <f t="shared" si="23"/>
        <v/>
      </c>
    </row>
    <row r="111" spans="1:22" x14ac:dyDescent="0.2">
      <c r="A111" s="139" t="str">
        <f t="shared" si="22"/>
        <v/>
      </c>
      <c r="B111" s="143">
        <v>50</v>
      </c>
      <c r="C111" s="143" t="str">
        <f>IF(VLOOKUP(B111,Ａクラス!$L$10:$T$229,5,FALSE)="","",VLOOKUP(B111,Ａクラス!$L$10:$T$229,5,FALSE))</f>
        <v/>
      </c>
      <c r="D111" s="143" t="str">
        <f>IF(VLOOKUP(B111+0.5,Ａクラス!$L$10:$T$229,5,FALSE)="","",VLOOKUP(B111+0.5,Ａクラス!$L$10:$T$229,5,FALSE))</f>
        <v/>
      </c>
      <c r="E111" s="143" t="str">
        <f t="shared" si="13"/>
        <v>・</v>
      </c>
      <c r="F111" s="143" t="str">
        <f>IF(VLOOKUP(B111+0.25,Ａクラス!$L$10:$T$229,5,FALSE)="","",VLOOKUP(B111+0.25,Ａクラス!$L$10:$T$229,5,FALSE))</f>
        <v/>
      </c>
      <c r="G111" s="143" t="str">
        <f>IF(VLOOKUP(B111+0.75,Ａクラス!$L$10:$T$229,5,FALSE)="","",VLOOKUP(B111+0.75,Ａクラス!$L$10:$T$229,5,FALSE))</f>
        <v/>
      </c>
      <c r="H111" s="143" t="str">
        <f t="shared" si="14"/>
        <v>・</v>
      </c>
      <c r="I111" s="143" t="str">
        <f>IF(VLOOKUP(B111,Ａクラス!$L$10:$T$229,2,FALSE)="","",VLOOKUP(B111,Ａクラス!$L$10:$T$229,2,FALSE))</f>
        <v>GA</v>
      </c>
      <c r="J111" s="143" t="e">
        <f>データ!$B$4</f>
        <v>#N/A</v>
      </c>
      <c r="K111" s="143" t="e">
        <f>データ!$B$5</f>
        <v>#N/A</v>
      </c>
      <c r="L111" s="132" t="str">
        <f t="shared" si="15"/>
        <v/>
      </c>
      <c r="M111" s="141" t="str">
        <f>IF(VLOOKUP(B111,Ａクラス!$L$10:$U$229,10,FALSE)="","",VLOOKUP(B111,Ａクラス!$L$10:$U$229,10,FALSE))</f>
        <v/>
      </c>
      <c r="O111" s="132">
        <v>160</v>
      </c>
      <c r="P111" s="132" t="str">
        <f t="shared" si="16"/>
        <v/>
      </c>
      <c r="Q111" s="150" t="str">
        <f t="shared" si="17"/>
        <v/>
      </c>
      <c r="R111" s="150" t="str">
        <f t="shared" si="18"/>
        <v/>
      </c>
      <c r="S111" s="150" t="str">
        <f t="shared" si="19"/>
        <v/>
      </c>
      <c r="T111" s="132" t="str">
        <f t="shared" si="20"/>
        <v/>
      </c>
      <c r="U111" s="132" t="str">
        <f t="shared" si="21"/>
        <v/>
      </c>
      <c r="V111" s="142" t="str">
        <f t="shared" si="23"/>
        <v/>
      </c>
    </row>
    <row r="112" spans="1:22" x14ac:dyDescent="0.2">
      <c r="A112" s="139" t="str">
        <f t="shared" si="22"/>
        <v/>
      </c>
      <c r="B112" s="143">
        <v>51</v>
      </c>
      <c r="C112" s="143" t="str">
        <f>IF(VLOOKUP(B112,Ａクラス!$L$10:$T$229,5,FALSE)="","",VLOOKUP(B112,Ａクラス!$L$10:$T$229,5,FALSE))</f>
        <v/>
      </c>
      <c r="D112" s="143" t="str">
        <f>IF(VLOOKUP(B112+0.5,Ａクラス!$L$10:$T$229,5,FALSE)="","",VLOOKUP(B112+0.5,Ａクラス!$L$10:$T$229,5,FALSE))</f>
        <v/>
      </c>
      <c r="E112" s="143" t="str">
        <f t="shared" si="13"/>
        <v>・</v>
      </c>
      <c r="F112" s="143" t="str">
        <f>IF(VLOOKUP(B112+0.25,Ａクラス!$L$10:$T$229,5,FALSE)="","",VLOOKUP(B112+0.25,Ａクラス!$L$10:$T$229,5,FALSE))</f>
        <v/>
      </c>
      <c r="G112" s="143" t="str">
        <f>IF(VLOOKUP(B112+0.75,Ａクラス!$L$10:$T$229,5,FALSE)="","",VLOOKUP(B112+0.75,Ａクラス!$L$10:$T$229,5,FALSE))</f>
        <v/>
      </c>
      <c r="H112" s="143" t="str">
        <f t="shared" si="14"/>
        <v>・</v>
      </c>
      <c r="I112" s="143" t="str">
        <f>IF(VLOOKUP(B112,Ａクラス!$L$10:$T$229,2,FALSE)="","",VLOOKUP(B112,Ａクラス!$L$10:$T$229,2,FALSE))</f>
        <v>GA</v>
      </c>
      <c r="J112" s="143" t="e">
        <f>データ!$B$4</f>
        <v>#N/A</v>
      </c>
      <c r="K112" s="143" t="e">
        <f>データ!$B$5</f>
        <v>#N/A</v>
      </c>
      <c r="L112" s="132" t="str">
        <f t="shared" si="15"/>
        <v/>
      </c>
      <c r="M112" s="141" t="str">
        <f>IF(VLOOKUP(B112,Ａクラス!$L$10:$U$229,10,FALSE)="","",VLOOKUP(B112,Ａクラス!$L$10:$U$229,10,FALSE))</f>
        <v/>
      </c>
      <c r="O112" s="132">
        <v>161</v>
      </c>
      <c r="P112" s="132" t="str">
        <f t="shared" si="16"/>
        <v/>
      </c>
      <c r="Q112" s="150" t="str">
        <f t="shared" si="17"/>
        <v/>
      </c>
      <c r="R112" s="150" t="str">
        <f t="shared" si="18"/>
        <v/>
      </c>
      <c r="S112" s="150" t="str">
        <f t="shared" si="19"/>
        <v/>
      </c>
      <c r="T112" s="132" t="str">
        <f t="shared" si="20"/>
        <v/>
      </c>
      <c r="U112" s="132" t="str">
        <f t="shared" si="21"/>
        <v/>
      </c>
      <c r="V112" s="142" t="str">
        <f t="shared" si="23"/>
        <v/>
      </c>
    </row>
    <row r="113" spans="1:22" x14ac:dyDescent="0.2">
      <c r="A113" s="139" t="str">
        <f t="shared" si="22"/>
        <v/>
      </c>
      <c r="B113" s="143">
        <v>52</v>
      </c>
      <c r="C113" s="143" t="str">
        <f>IF(VLOOKUP(B113,Ａクラス!$L$10:$T$229,5,FALSE)="","",VLOOKUP(B113,Ａクラス!$L$10:$T$229,5,FALSE))</f>
        <v/>
      </c>
      <c r="D113" s="143" t="str">
        <f>IF(VLOOKUP(B113+0.5,Ａクラス!$L$10:$T$229,5,FALSE)="","",VLOOKUP(B113+0.5,Ａクラス!$L$10:$T$229,5,FALSE))</f>
        <v/>
      </c>
      <c r="E113" s="143" t="str">
        <f t="shared" si="13"/>
        <v>・</v>
      </c>
      <c r="F113" s="143" t="str">
        <f>IF(VLOOKUP(B113+0.25,Ａクラス!$L$10:$T$229,5,FALSE)="","",VLOOKUP(B113+0.25,Ａクラス!$L$10:$T$229,5,FALSE))</f>
        <v/>
      </c>
      <c r="G113" s="143" t="str">
        <f>IF(VLOOKUP(B113+0.75,Ａクラス!$L$10:$T$229,5,FALSE)="","",VLOOKUP(B113+0.75,Ａクラス!$L$10:$T$229,5,FALSE))</f>
        <v/>
      </c>
      <c r="H113" s="143" t="str">
        <f t="shared" si="14"/>
        <v>・</v>
      </c>
      <c r="I113" s="143" t="str">
        <f>IF(VLOOKUP(B113,Ａクラス!$L$10:$T$229,2,FALSE)="","",VLOOKUP(B113,Ａクラス!$L$10:$T$229,2,FALSE))</f>
        <v>GA</v>
      </c>
      <c r="J113" s="143" t="e">
        <f>データ!$B$4</f>
        <v>#N/A</v>
      </c>
      <c r="K113" s="143" t="e">
        <f>データ!$B$5</f>
        <v>#N/A</v>
      </c>
      <c r="L113" s="132" t="str">
        <f t="shared" si="15"/>
        <v/>
      </c>
      <c r="M113" s="141" t="str">
        <f>IF(VLOOKUP(B113,Ａクラス!$L$10:$U$229,10,FALSE)="","",VLOOKUP(B113,Ａクラス!$L$10:$U$229,10,FALSE))</f>
        <v/>
      </c>
      <c r="O113" s="132">
        <v>162</v>
      </c>
      <c r="P113" s="132" t="str">
        <f t="shared" si="16"/>
        <v/>
      </c>
      <c r="Q113" s="150" t="str">
        <f t="shared" si="17"/>
        <v/>
      </c>
      <c r="R113" s="150" t="str">
        <f t="shared" si="18"/>
        <v/>
      </c>
      <c r="S113" s="150" t="str">
        <f t="shared" si="19"/>
        <v/>
      </c>
      <c r="T113" s="132" t="str">
        <f t="shared" si="20"/>
        <v/>
      </c>
      <c r="U113" s="132" t="str">
        <f t="shared" si="21"/>
        <v/>
      </c>
      <c r="V113" s="142" t="str">
        <f t="shared" si="23"/>
        <v/>
      </c>
    </row>
    <row r="114" spans="1:22" x14ac:dyDescent="0.2">
      <c r="A114" s="139" t="str">
        <f t="shared" si="22"/>
        <v/>
      </c>
      <c r="B114" s="143">
        <v>53</v>
      </c>
      <c r="C114" s="143" t="str">
        <f>IF(VLOOKUP(B114,Ａクラス!$L$10:$T$229,5,FALSE)="","",VLOOKUP(B114,Ａクラス!$L$10:$T$229,5,FALSE))</f>
        <v/>
      </c>
      <c r="D114" s="143" t="str">
        <f>IF(VLOOKUP(B114+0.5,Ａクラス!$L$10:$T$229,5,FALSE)="","",VLOOKUP(B114+0.5,Ａクラス!$L$10:$T$229,5,FALSE))</f>
        <v/>
      </c>
      <c r="E114" s="143" t="str">
        <f t="shared" si="13"/>
        <v>・</v>
      </c>
      <c r="F114" s="143" t="str">
        <f>IF(VLOOKUP(B114+0.25,Ａクラス!$L$10:$T$229,5,FALSE)="","",VLOOKUP(B114+0.25,Ａクラス!$L$10:$T$229,5,FALSE))</f>
        <v/>
      </c>
      <c r="G114" s="143" t="str">
        <f>IF(VLOOKUP(B114+0.75,Ａクラス!$L$10:$T$229,5,FALSE)="","",VLOOKUP(B114+0.75,Ａクラス!$L$10:$T$229,5,FALSE))</f>
        <v/>
      </c>
      <c r="H114" s="143" t="str">
        <f t="shared" si="14"/>
        <v>・</v>
      </c>
      <c r="I114" s="143" t="str">
        <f>IF(VLOOKUP(B114,Ａクラス!$L$10:$T$229,2,FALSE)="","",VLOOKUP(B114,Ａクラス!$L$10:$T$229,2,FALSE))</f>
        <v>GA</v>
      </c>
      <c r="J114" s="143" t="e">
        <f>データ!$B$4</f>
        <v>#N/A</v>
      </c>
      <c r="K114" s="143" t="e">
        <f>データ!$B$5</f>
        <v>#N/A</v>
      </c>
      <c r="L114" s="132" t="str">
        <f t="shared" si="15"/>
        <v/>
      </c>
      <c r="M114" s="141" t="str">
        <f>IF(VLOOKUP(B114,Ａクラス!$L$10:$U$229,10,FALSE)="","",VLOOKUP(B114,Ａクラス!$L$10:$U$229,10,FALSE))</f>
        <v/>
      </c>
      <c r="O114" s="132">
        <v>163</v>
      </c>
      <c r="P114" s="132" t="str">
        <f t="shared" si="16"/>
        <v/>
      </c>
      <c r="Q114" s="150" t="str">
        <f t="shared" si="17"/>
        <v/>
      </c>
      <c r="R114" s="150" t="str">
        <f t="shared" si="18"/>
        <v/>
      </c>
      <c r="S114" s="150" t="str">
        <f t="shared" si="19"/>
        <v/>
      </c>
      <c r="T114" s="132" t="str">
        <f t="shared" si="20"/>
        <v/>
      </c>
      <c r="U114" s="132" t="str">
        <f t="shared" si="21"/>
        <v/>
      </c>
      <c r="V114" s="142" t="str">
        <f t="shared" si="23"/>
        <v/>
      </c>
    </row>
    <row r="115" spans="1:22" x14ac:dyDescent="0.2">
      <c r="A115" s="139" t="str">
        <f t="shared" si="22"/>
        <v/>
      </c>
      <c r="B115" s="143">
        <v>54</v>
      </c>
      <c r="C115" s="143" t="str">
        <f>IF(VLOOKUP(B115,Ａクラス!$L$10:$T$229,5,FALSE)="","",VLOOKUP(B115,Ａクラス!$L$10:$T$229,5,FALSE))</f>
        <v/>
      </c>
      <c r="D115" s="143" t="str">
        <f>IF(VLOOKUP(B115+0.5,Ａクラス!$L$10:$T$229,5,FALSE)="","",VLOOKUP(B115+0.5,Ａクラス!$L$10:$T$229,5,FALSE))</f>
        <v/>
      </c>
      <c r="E115" s="143" t="str">
        <f t="shared" si="13"/>
        <v>・</v>
      </c>
      <c r="F115" s="143" t="str">
        <f>IF(VLOOKUP(B115+0.25,Ａクラス!$L$10:$T$229,5,FALSE)="","",VLOOKUP(B115+0.25,Ａクラス!$L$10:$T$229,5,FALSE))</f>
        <v/>
      </c>
      <c r="G115" s="143" t="str">
        <f>IF(VLOOKUP(B115+0.75,Ａクラス!$L$10:$T$229,5,FALSE)="","",VLOOKUP(B115+0.75,Ａクラス!$L$10:$T$229,5,FALSE))</f>
        <v/>
      </c>
      <c r="H115" s="143" t="str">
        <f t="shared" si="14"/>
        <v>・</v>
      </c>
      <c r="I115" s="143" t="str">
        <f>IF(VLOOKUP(B115,Ａクラス!$L$10:$T$229,2,FALSE)="","",VLOOKUP(B115,Ａクラス!$L$10:$T$229,2,FALSE))</f>
        <v>GA</v>
      </c>
      <c r="J115" s="143" t="e">
        <f>データ!$B$4</f>
        <v>#N/A</v>
      </c>
      <c r="K115" s="143" t="e">
        <f>データ!$B$5</f>
        <v>#N/A</v>
      </c>
      <c r="L115" s="132" t="str">
        <f t="shared" si="15"/>
        <v/>
      </c>
      <c r="M115" s="141" t="str">
        <f>IF(VLOOKUP(B115,Ａクラス!$L$10:$U$229,10,FALSE)="","",VLOOKUP(B115,Ａクラス!$L$10:$U$229,10,FALSE))</f>
        <v/>
      </c>
      <c r="O115" s="132">
        <v>164</v>
      </c>
      <c r="P115" s="132" t="str">
        <f t="shared" si="16"/>
        <v/>
      </c>
      <c r="Q115" s="150" t="str">
        <f t="shared" si="17"/>
        <v/>
      </c>
      <c r="R115" s="150" t="str">
        <f t="shared" si="18"/>
        <v/>
      </c>
      <c r="S115" s="150" t="str">
        <f t="shared" si="19"/>
        <v/>
      </c>
      <c r="T115" s="132" t="str">
        <f t="shared" si="20"/>
        <v/>
      </c>
      <c r="U115" s="132" t="str">
        <f t="shared" si="21"/>
        <v/>
      </c>
      <c r="V115" s="142" t="str">
        <f t="shared" si="23"/>
        <v/>
      </c>
    </row>
    <row r="116" spans="1:22" x14ac:dyDescent="0.2">
      <c r="A116" s="139" t="str">
        <f t="shared" si="22"/>
        <v/>
      </c>
      <c r="B116" s="143">
        <v>55</v>
      </c>
      <c r="C116" s="143" t="str">
        <f>IF(VLOOKUP(B116,Ａクラス!$L$10:$T$229,5,FALSE)="","",VLOOKUP(B116,Ａクラス!$L$10:$T$229,5,FALSE))</f>
        <v/>
      </c>
      <c r="D116" s="143" t="str">
        <f>IF(VLOOKUP(B116+0.5,Ａクラス!$L$10:$T$229,5,FALSE)="","",VLOOKUP(B116+0.5,Ａクラス!$L$10:$T$229,5,FALSE))</f>
        <v/>
      </c>
      <c r="E116" s="143" t="str">
        <f t="shared" si="13"/>
        <v>・</v>
      </c>
      <c r="F116" s="143" t="str">
        <f>IF(VLOOKUP(B116+0.25,Ａクラス!$L$10:$T$229,5,FALSE)="","",VLOOKUP(B116+0.25,Ａクラス!$L$10:$T$229,5,FALSE))</f>
        <v/>
      </c>
      <c r="G116" s="143" t="str">
        <f>IF(VLOOKUP(B116+0.75,Ａクラス!$L$10:$T$229,5,FALSE)="","",VLOOKUP(B116+0.75,Ａクラス!$L$10:$T$229,5,FALSE))</f>
        <v/>
      </c>
      <c r="H116" s="143" t="str">
        <f t="shared" si="14"/>
        <v>・</v>
      </c>
      <c r="I116" s="143" t="str">
        <f>IF(VLOOKUP(B116,Ａクラス!$L$10:$T$229,2,FALSE)="","",VLOOKUP(B116,Ａクラス!$L$10:$T$229,2,FALSE))</f>
        <v>GA</v>
      </c>
      <c r="J116" s="143" t="e">
        <f>データ!$B$4</f>
        <v>#N/A</v>
      </c>
      <c r="K116" s="143" t="e">
        <f>データ!$B$5</f>
        <v>#N/A</v>
      </c>
      <c r="L116" s="132" t="str">
        <f t="shared" si="15"/>
        <v/>
      </c>
      <c r="M116" s="141" t="str">
        <f>IF(VLOOKUP(B116,Ａクラス!$L$10:$U$229,10,FALSE)="","",VLOOKUP(B116,Ａクラス!$L$10:$U$229,10,FALSE))</f>
        <v/>
      </c>
      <c r="O116" s="132">
        <v>165</v>
      </c>
      <c r="P116" s="132" t="str">
        <f t="shared" si="16"/>
        <v/>
      </c>
      <c r="Q116" s="150" t="str">
        <f t="shared" si="17"/>
        <v/>
      </c>
      <c r="R116" s="150" t="str">
        <f t="shared" si="18"/>
        <v/>
      </c>
      <c r="S116" s="150" t="str">
        <f t="shared" si="19"/>
        <v/>
      </c>
      <c r="T116" s="132" t="str">
        <f t="shared" si="20"/>
        <v/>
      </c>
      <c r="U116" s="132" t="str">
        <f t="shared" si="21"/>
        <v/>
      </c>
      <c r="V116" s="142" t="str">
        <f t="shared" si="23"/>
        <v/>
      </c>
    </row>
    <row r="117" spans="1:22" x14ac:dyDescent="0.2">
      <c r="A117" s="139" t="str">
        <f t="shared" si="22"/>
        <v/>
      </c>
      <c r="B117" s="144">
        <v>1</v>
      </c>
      <c r="C117" s="144" t="str">
        <f>IF(VLOOKUP(B117,Bクラス!$A$10:$I$229,5,FALSE)="","",VLOOKUP(B117,Bクラス!$A$10:$I$229,5,FALSE))</f>
        <v/>
      </c>
      <c r="D117" s="144" t="str">
        <f>IF(VLOOKUP(B117+0.5,Bクラス!$A$10:$I$229,5,FALSE)="","",VLOOKUP(B117+0.5,Bクラス!$A$10:$I$229,5,FALSE))</f>
        <v/>
      </c>
      <c r="E117" s="144" t="str">
        <f>CONCATENATE(C117,"・",D117)</f>
        <v>・</v>
      </c>
      <c r="F117" s="144" t="str">
        <f>IF(VLOOKUP(B117+0.25,Bクラス!$A$10:$I$229,5,FALSE)="","",VLOOKUP(B117+0.25,Bクラス!$A$10:$I$229,5,FALSE))</f>
        <v/>
      </c>
      <c r="G117" s="144" t="str">
        <f>IF(VLOOKUP(B117+0.75,Bクラス!$A$10:$I$229,5,FALSE)="","",VLOOKUP(B117+0.75,Bクラス!$A$10:$I$229,5,FALSE))</f>
        <v/>
      </c>
      <c r="H117" s="144" t="str">
        <f t="shared" si="14"/>
        <v>・</v>
      </c>
      <c r="I117" s="144" t="str">
        <f>IF(VLOOKUP(B117,Bクラス!$A$10:$I$229,2,FALSE)="","",VLOOKUP(B117,Bクラス!$A$10:$I$229,2,FALSE))</f>
        <v>BB</v>
      </c>
      <c r="J117" s="144" t="e">
        <f>データ!$B$4</f>
        <v>#N/A</v>
      </c>
      <c r="K117" s="144" t="e">
        <f>データ!$B$5</f>
        <v>#N/A</v>
      </c>
      <c r="L117" s="132" t="str">
        <f t="shared" si="15"/>
        <v/>
      </c>
      <c r="M117" s="141" t="str">
        <f>IF(VLOOKUP(B117,Bクラス!$A$10:$J$229,10,FALSE)="","",VLOOKUP(B117,Bクラス!$A$10:$J$229,10,FALSE))</f>
        <v/>
      </c>
      <c r="O117" s="132">
        <v>221</v>
      </c>
      <c r="P117" s="132" t="str">
        <f t="shared" si="16"/>
        <v/>
      </c>
      <c r="Q117" s="150" t="str">
        <f t="shared" si="17"/>
        <v/>
      </c>
      <c r="R117" s="150" t="str">
        <f t="shared" si="18"/>
        <v/>
      </c>
      <c r="S117" s="150" t="str">
        <f t="shared" si="19"/>
        <v/>
      </c>
      <c r="T117" s="132" t="str">
        <f t="shared" si="20"/>
        <v/>
      </c>
      <c r="U117" s="132" t="str">
        <f t="shared" si="21"/>
        <v/>
      </c>
      <c r="V117" s="142" t="str">
        <f t="shared" si="23"/>
        <v/>
      </c>
    </row>
    <row r="118" spans="1:22" x14ac:dyDescent="0.2">
      <c r="A118" s="139" t="str">
        <f t="shared" si="22"/>
        <v/>
      </c>
      <c r="B118" s="144">
        <v>2</v>
      </c>
      <c r="C118" s="144" t="str">
        <f>IF(VLOOKUP(B118,Bクラス!$A$10:$I$229,5,FALSE)="","",VLOOKUP(B118,Bクラス!$A$10:$I$229,5,FALSE))</f>
        <v/>
      </c>
      <c r="D118" s="144" t="str">
        <f>IF(VLOOKUP(B118+0.5,Bクラス!$A$10:$I$229,5,FALSE)="","",VLOOKUP(B118+0.5,Bクラス!$A$10:$I$229,5,FALSE))</f>
        <v/>
      </c>
      <c r="E118" s="144" t="str">
        <f t="shared" ref="E118:E171" si="24">CONCATENATE(C118,"・",D118)</f>
        <v>・</v>
      </c>
      <c r="F118" s="144" t="str">
        <f>IF(VLOOKUP(B118+0.25,Bクラス!$A$10:$I$229,5,FALSE)="","",VLOOKUP(B118+0.25,Bクラス!$A$10:$I$229,5,FALSE))</f>
        <v/>
      </c>
      <c r="G118" s="144" t="str">
        <f>IF(VLOOKUP(B118+0.75,Bクラス!$A$10:$I$229,5,FALSE)="","",VLOOKUP(B118+0.75,Bクラス!$A$10:$I$229,5,FALSE))</f>
        <v/>
      </c>
      <c r="H118" s="144" t="str">
        <f t="shared" ref="H118:H172" si="25">CONCATENATE(F118,"・",G118)</f>
        <v>・</v>
      </c>
      <c r="I118" s="144" t="str">
        <f>IF(VLOOKUP(B118,Bクラス!$A$10:$I$229,2,FALSE)="","",VLOOKUP(B118,Bクラス!$A$10:$I$229,2,FALSE))</f>
        <v>BB</v>
      </c>
      <c r="J118" s="144" t="e">
        <f>データ!$B$4</f>
        <v>#N/A</v>
      </c>
      <c r="K118" s="144" t="e">
        <f>データ!$B$5</f>
        <v>#N/A</v>
      </c>
      <c r="L118" s="132" t="str">
        <f t="shared" si="15"/>
        <v/>
      </c>
      <c r="M118" s="141" t="str">
        <f>IF(VLOOKUP(B118,Bクラス!$A$10:$J$229,10,FALSE)="","",VLOOKUP(B118,Bクラス!$A$10:$J$229,10,FALSE))</f>
        <v/>
      </c>
      <c r="O118" s="132">
        <v>222</v>
      </c>
      <c r="P118" s="132" t="str">
        <f t="shared" si="16"/>
        <v/>
      </c>
      <c r="Q118" s="150" t="str">
        <f t="shared" si="17"/>
        <v/>
      </c>
      <c r="R118" s="150" t="str">
        <f t="shared" si="18"/>
        <v/>
      </c>
      <c r="S118" s="150" t="str">
        <f t="shared" si="19"/>
        <v/>
      </c>
      <c r="T118" s="132" t="str">
        <f t="shared" si="20"/>
        <v/>
      </c>
      <c r="U118" s="132" t="str">
        <f t="shared" si="21"/>
        <v/>
      </c>
      <c r="V118" s="142" t="str">
        <f t="shared" si="23"/>
        <v/>
      </c>
    </row>
    <row r="119" spans="1:22" x14ac:dyDescent="0.2">
      <c r="A119" s="139" t="str">
        <f t="shared" si="22"/>
        <v/>
      </c>
      <c r="B119" s="144">
        <v>3</v>
      </c>
      <c r="C119" s="144" t="str">
        <f>IF(VLOOKUP(B119,Bクラス!$A$10:$I$229,5,FALSE)="","",VLOOKUP(B119,Bクラス!$A$10:$I$229,5,FALSE))</f>
        <v/>
      </c>
      <c r="D119" s="144" t="str">
        <f>IF(VLOOKUP(B119+0.5,Bクラス!$A$10:$I$229,5,FALSE)="","",VLOOKUP(B119+0.5,Bクラス!$A$10:$I$229,5,FALSE))</f>
        <v/>
      </c>
      <c r="E119" s="144" t="str">
        <f t="shared" si="24"/>
        <v>・</v>
      </c>
      <c r="F119" s="144" t="str">
        <f>IF(VLOOKUP(B119+0.25,Bクラス!$A$10:$I$229,5,FALSE)="","",VLOOKUP(B119+0.25,Bクラス!$A$10:$I$229,5,FALSE))</f>
        <v/>
      </c>
      <c r="G119" s="144" t="str">
        <f>IF(VLOOKUP(B119+0.75,Bクラス!$A$10:$I$229,5,FALSE)="","",VLOOKUP(B119+0.75,Bクラス!$A$10:$I$229,5,FALSE))</f>
        <v/>
      </c>
      <c r="H119" s="144" t="str">
        <f t="shared" si="25"/>
        <v>・</v>
      </c>
      <c r="I119" s="144" t="str">
        <f>IF(VLOOKUP(B119,Bクラス!$A$10:$I$229,2,FALSE)="","",VLOOKUP(B119,Bクラス!$A$10:$I$229,2,FALSE))</f>
        <v>BB</v>
      </c>
      <c r="J119" s="144" t="e">
        <f>データ!$B$4</f>
        <v>#N/A</v>
      </c>
      <c r="K119" s="144" t="e">
        <f>データ!$B$5</f>
        <v>#N/A</v>
      </c>
      <c r="L119" s="132" t="str">
        <f t="shared" si="15"/>
        <v/>
      </c>
      <c r="M119" s="141" t="str">
        <f>IF(VLOOKUP(B119,Bクラス!$A$10:$J$229,10,FALSE)="","",VLOOKUP(B119,Bクラス!$A$10:$J$229,10,FALSE))</f>
        <v/>
      </c>
      <c r="O119" s="132">
        <v>223</v>
      </c>
      <c r="P119" s="132" t="str">
        <f t="shared" si="16"/>
        <v/>
      </c>
      <c r="Q119" s="150" t="str">
        <f t="shared" si="17"/>
        <v/>
      </c>
      <c r="R119" s="150" t="str">
        <f t="shared" si="18"/>
        <v/>
      </c>
      <c r="S119" s="150" t="str">
        <f t="shared" si="19"/>
        <v/>
      </c>
      <c r="T119" s="132" t="str">
        <f t="shared" si="20"/>
        <v/>
      </c>
      <c r="U119" s="132" t="str">
        <f t="shared" si="21"/>
        <v/>
      </c>
      <c r="V119" s="142" t="str">
        <f t="shared" si="23"/>
        <v/>
      </c>
    </row>
    <row r="120" spans="1:22" x14ac:dyDescent="0.2">
      <c r="A120" s="139" t="str">
        <f t="shared" si="22"/>
        <v/>
      </c>
      <c r="B120" s="144">
        <v>4</v>
      </c>
      <c r="C120" s="144" t="str">
        <f>IF(VLOOKUP(B120,Bクラス!$A$10:$I$229,5,FALSE)="","",VLOOKUP(B120,Bクラス!$A$10:$I$229,5,FALSE))</f>
        <v/>
      </c>
      <c r="D120" s="144" t="str">
        <f>IF(VLOOKUP(B120+0.5,Bクラス!$A$10:$I$229,5,FALSE)="","",VLOOKUP(B120+0.5,Bクラス!$A$10:$I$229,5,FALSE))</f>
        <v/>
      </c>
      <c r="E120" s="144" t="str">
        <f t="shared" si="24"/>
        <v>・</v>
      </c>
      <c r="F120" s="144" t="str">
        <f>IF(VLOOKUP(B120+0.25,Bクラス!$A$10:$I$229,5,FALSE)="","",VLOOKUP(B120+0.25,Bクラス!$A$10:$I$229,5,FALSE))</f>
        <v/>
      </c>
      <c r="G120" s="144" t="str">
        <f>IF(VLOOKUP(B120+0.75,Bクラス!$A$10:$I$229,5,FALSE)="","",VLOOKUP(B120+0.75,Bクラス!$A$10:$I$229,5,FALSE))</f>
        <v/>
      </c>
      <c r="H120" s="144" t="str">
        <f t="shared" si="25"/>
        <v>・</v>
      </c>
      <c r="I120" s="144" t="str">
        <f>IF(VLOOKUP(B120,Bクラス!$A$10:$I$229,2,FALSE)="","",VLOOKUP(B120,Bクラス!$A$10:$I$229,2,FALSE))</f>
        <v>BB</v>
      </c>
      <c r="J120" s="144" t="e">
        <f>データ!$B$4</f>
        <v>#N/A</v>
      </c>
      <c r="K120" s="144" t="e">
        <f>データ!$B$5</f>
        <v>#N/A</v>
      </c>
      <c r="L120" s="132" t="str">
        <f t="shared" si="15"/>
        <v/>
      </c>
      <c r="M120" s="141" t="str">
        <f>IF(VLOOKUP(B120,Bクラス!$A$10:$J$229,10,FALSE)="","",VLOOKUP(B120,Bクラス!$A$10:$J$229,10,FALSE))</f>
        <v/>
      </c>
      <c r="O120" s="132">
        <v>224</v>
      </c>
      <c r="P120" s="132" t="str">
        <f t="shared" si="16"/>
        <v/>
      </c>
      <c r="Q120" s="150" t="str">
        <f t="shared" si="17"/>
        <v/>
      </c>
      <c r="R120" s="150" t="str">
        <f t="shared" si="18"/>
        <v/>
      </c>
      <c r="S120" s="150" t="str">
        <f t="shared" si="19"/>
        <v/>
      </c>
      <c r="T120" s="132" t="str">
        <f t="shared" si="20"/>
        <v/>
      </c>
      <c r="U120" s="132" t="str">
        <f t="shared" si="21"/>
        <v/>
      </c>
      <c r="V120" s="142" t="str">
        <f t="shared" si="23"/>
        <v/>
      </c>
    </row>
    <row r="121" spans="1:22" x14ac:dyDescent="0.2">
      <c r="A121" s="139" t="str">
        <f t="shared" si="22"/>
        <v/>
      </c>
      <c r="B121" s="144">
        <v>5</v>
      </c>
      <c r="C121" s="144" t="str">
        <f>IF(VLOOKUP(B121,Bクラス!$A$10:$I$229,5,FALSE)="","",VLOOKUP(B121,Bクラス!$A$10:$I$229,5,FALSE))</f>
        <v/>
      </c>
      <c r="D121" s="144" t="str">
        <f>IF(VLOOKUP(B121+0.5,Bクラス!$A$10:$I$229,5,FALSE)="","",VLOOKUP(B121+0.5,Bクラス!$A$10:$I$229,5,FALSE))</f>
        <v/>
      </c>
      <c r="E121" s="144" t="str">
        <f t="shared" si="24"/>
        <v>・</v>
      </c>
      <c r="F121" s="144" t="str">
        <f>IF(VLOOKUP(B121+0.25,Bクラス!$A$10:$I$229,5,FALSE)="","",VLOOKUP(B121+0.25,Bクラス!$A$10:$I$229,5,FALSE))</f>
        <v/>
      </c>
      <c r="G121" s="144" t="str">
        <f>IF(VLOOKUP(B121+0.75,Bクラス!$A$10:$I$229,5,FALSE)="","",VLOOKUP(B121+0.75,Bクラス!$A$10:$I$229,5,FALSE))</f>
        <v/>
      </c>
      <c r="H121" s="144" t="str">
        <f t="shared" si="25"/>
        <v>・</v>
      </c>
      <c r="I121" s="144" t="str">
        <f>IF(VLOOKUP(B121,Bクラス!$A$10:$I$229,2,FALSE)="","",VLOOKUP(B121,Bクラス!$A$10:$I$229,2,FALSE))</f>
        <v>BB</v>
      </c>
      <c r="J121" s="144" t="e">
        <f>データ!$B$4</f>
        <v>#N/A</v>
      </c>
      <c r="K121" s="144" t="e">
        <f>データ!$B$5</f>
        <v>#N/A</v>
      </c>
      <c r="L121" s="132" t="str">
        <f t="shared" si="15"/>
        <v/>
      </c>
      <c r="M121" s="141" t="str">
        <f>IF(VLOOKUP(B121,Bクラス!$A$10:$J$229,10,FALSE)="","",VLOOKUP(B121,Bクラス!$A$10:$J$229,10,FALSE))</f>
        <v/>
      </c>
      <c r="O121" s="132">
        <v>225</v>
      </c>
      <c r="P121" s="132" t="str">
        <f t="shared" si="16"/>
        <v/>
      </c>
      <c r="Q121" s="150" t="str">
        <f t="shared" si="17"/>
        <v/>
      </c>
      <c r="R121" s="150" t="str">
        <f t="shared" si="18"/>
        <v/>
      </c>
      <c r="S121" s="150" t="str">
        <f t="shared" si="19"/>
        <v/>
      </c>
      <c r="T121" s="132" t="str">
        <f t="shared" si="20"/>
        <v/>
      </c>
      <c r="U121" s="132" t="str">
        <f t="shared" si="21"/>
        <v/>
      </c>
      <c r="V121" s="142" t="str">
        <f t="shared" si="23"/>
        <v/>
      </c>
    </row>
    <row r="122" spans="1:22" x14ac:dyDescent="0.2">
      <c r="A122" s="139" t="str">
        <f t="shared" si="22"/>
        <v/>
      </c>
      <c r="B122" s="144">
        <v>6</v>
      </c>
      <c r="C122" s="144" t="str">
        <f>IF(VLOOKUP(B122,Bクラス!$A$10:$I$229,5,FALSE)="","",VLOOKUP(B122,Bクラス!$A$10:$I$229,5,FALSE))</f>
        <v/>
      </c>
      <c r="D122" s="144" t="str">
        <f>IF(VLOOKUP(B122+0.5,Bクラス!$A$10:$I$229,5,FALSE)="","",VLOOKUP(B122+0.5,Bクラス!$A$10:$I$229,5,FALSE))</f>
        <v/>
      </c>
      <c r="E122" s="144" t="str">
        <f t="shared" si="24"/>
        <v>・</v>
      </c>
      <c r="F122" s="144" t="str">
        <f>IF(VLOOKUP(B122+0.25,Bクラス!$A$10:$I$229,5,FALSE)="","",VLOOKUP(B122+0.25,Bクラス!$A$10:$I$229,5,FALSE))</f>
        <v/>
      </c>
      <c r="G122" s="144" t="str">
        <f>IF(VLOOKUP(B122+0.75,Bクラス!$A$10:$I$229,5,FALSE)="","",VLOOKUP(B122+0.75,Bクラス!$A$10:$I$229,5,FALSE))</f>
        <v/>
      </c>
      <c r="H122" s="144" t="str">
        <f t="shared" si="25"/>
        <v>・</v>
      </c>
      <c r="I122" s="144" t="str">
        <f>IF(VLOOKUP(B122,Bクラス!$A$10:$I$229,2,FALSE)="","",VLOOKUP(B122,Bクラス!$A$10:$I$229,2,FALSE))</f>
        <v>BB</v>
      </c>
      <c r="J122" s="144" t="e">
        <f>データ!$B$4</f>
        <v>#N/A</v>
      </c>
      <c r="K122" s="144" t="e">
        <f>データ!$B$5</f>
        <v>#N/A</v>
      </c>
      <c r="L122" s="132" t="str">
        <f t="shared" si="15"/>
        <v/>
      </c>
      <c r="M122" s="141" t="str">
        <f>IF(VLOOKUP(B122,Bクラス!$A$10:$J$229,10,FALSE)="","",VLOOKUP(B122,Bクラス!$A$10:$J$229,10,FALSE))</f>
        <v/>
      </c>
      <c r="O122" s="132">
        <v>226</v>
      </c>
      <c r="P122" s="132" t="str">
        <f t="shared" si="16"/>
        <v/>
      </c>
      <c r="Q122" s="150" t="str">
        <f t="shared" si="17"/>
        <v/>
      </c>
      <c r="R122" s="150" t="str">
        <f t="shared" si="18"/>
        <v/>
      </c>
      <c r="S122" s="150" t="str">
        <f t="shared" si="19"/>
        <v/>
      </c>
      <c r="T122" s="132" t="str">
        <f t="shared" si="20"/>
        <v/>
      </c>
      <c r="U122" s="132" t="str">
        <f t="shared" si="21"/>
        <v/>
      </c>
      <c r="V122" s="142" t="str">
        <f t="shared" si="23"/>
        <v/>
      </c>
    </row>
    <row r="123" spans="1:22" x14ac:dyDescent="0.2">
      <c r="A123" s="139" t="str">
        <f t="shared" si="22"/>
        <v/>
      </c>
      <c r="B123" s="144">
        <v>7</v>
      </c>
      <c r="C123" s="144" t="str">
        <f>IF(VLOOKUP(B123,Bクラス!$A$10:$I$229,5,FALSE)="","",VLOOKUP(B123,Bクラス!$A$10:$I$229,5,FALSE))</f>
        <v/>
      </c>
      <c r="D123" s="144" t="str">
        <f>IF(VLOOKUP(B123+0.5,Bクラス!$A$10:$I$229,5,FALSE)="","",VLOOKUP(B123+0.5,Bクラス!$A$10:$I$229,5,FALSE))</f>
        <v/>
      </c>
      <c r="E123" s="144" t="str">
        <f t="shared" si="24"/>
        <v>・</v>
      </c>
      <c r="F123" s="144" t="str">
        <f>IF(VLOOKUP(B123+0.25,Bクラス!$A$10:$I$229,5,FALSE)="","",VLOOKUP(B123+0.25,Bクラス!$A$10:$I$229,5,FALSE))</f>
        <v/>
      </c>
      <c r="G123" s="144" t="str">
        <f>IF(VLOOKUP(B123+0.75,Bクラス!$A$10:$I$229,5,FALSE)="","",VLOOKUP(B123+0.75,Bクラス!$A$10:$I$229,5,FALSE))</f>
        <v/>
      </c>
      <c r="H123" s="144" t="str">
        <f t="shared" si="25"/>
        <v>・</v>
      </c>
      <c r="I123" s="144" t="str">
        <f>IF(VLOOKUP(B123,Bクラス!$A$10:$I$229,2,FALSE)="","",VLOOKUP(B123,Bクラス!$A$10:$I$229,2,FALSE))</f>
        <v>BB</v>
      </c>
      <c r="J123" s="144" t="e">
        <f>データ!$B$4</f>
        <v>#N/A</v>
      </c>
      <c r="K123" s="144" t="e">
        <f>データ!$B$5</f>
        <v>#N/A</v>
      </c>
      <c r="L123" s="132" t="str">
        <f t="shared" si="15"/>
        <v/>
      </c>
      <c r="M123" s="141" t="str">
        <f>IF(VLOOKUP(B123,Bクラス!$A$10:$J$229,10,FALSE)="","",VLOOKUP(B123,Bクラス!$A$10:$J$229,10,FALSE))</f>
        <v/>
      </c>
      <c r="O123" s="132">
        <v>227</v>
      </c>
      <c r="P123" s="132" t="str">
        <f t="shared" si="16"/>
        <v/>
      </c>
      <c r="Q123" s="150" t="str">
        <f t="shared" si="17"/>
        <v/>
      </c>
      <c r="R123" s="150" t="str">
        <f t="shared" si="18"/>
        <v/>
      </c>
      <c r="S123" s="150" t="str">
        <f t="shared" si="19"/>
        <v/>
      </c>
      <c r="T123" s="132" t="str">
        <f t="shared" si="20"/>
        <v/>
      </c>
      <c r="U123" s="132" t="str">
        <f t="shared" si="21"/>
        <v/>
      </c>
      <c r="V123" s="142" t="str">
        <f t="shared" si="23"/>
        <v/>
      </c>
    </row>
    <row r="124" spans="1:22" x14ac:dyDescent="0.2">
      <c r="A124" s="139" t="str">
        <f t="shared" si="22"/>
        <v/>
      </c>
      <c r="B124" s="144">
        <v>8</v>
      </c>
      <c r="C124" s="144" t="str">
        <f>IF(VLOOKUP(B124,Bクラス!$A$10:$I$229,5,FALSE)="","",VLOOKUP(B124,Bクラス!$A$10:$I$229,5,FALSE))</f>
        <v/>
      </c>
      <c r="D124" s="144" t="str">
        <f>IF(VLOOKUP(B124+0.5,Bクラス!$A$10:$I$229,5,FALSE)="","",VLOOKUP(B124+0.5,Bクラス!$A$10:$I$229,5,FALSE))</f>
        <v/>
      </c>
      <c r="E124" s="144" t="str">
        <f t="shared" si="24"/>
        <v>・</v>
      </c>
      <c r="F124" s="144" t="str">
        <f>IF(VLOOKUP(B124+0.25,Bクラス!$A$10:$I$229,5,FALSE)="","",VLOOKUP(B124+0.25,Bクラス!$A$10:$I$229,5,FALSE))</f>
        <v/>
      </c>
      <c r="G124" s="144" t="str">
        <f>IF(VLOOKUP(B124+0.75,Bクラス!$A$10:$I$229,5,FALSE)="","",VLOOKUP(B124+0.75,Bクラス!$A$10:$I$229,5,FALSE))</f>
        <v/>
      </c>
      <c r="H124" s="144" t="str">
        <f t="shared" si="25"/>
        <v>・</v>
      </c>
      <c r="I124" s="144" t="str">
        <f>IF(VLOOKUP(B124,Bクラス!$A$10:$I$229,2,FALSE)="","",VLOOKUP(B124,Bクラス!$A$10:$I$229,2,FALSE))</f>
        <v>BB</v>
      </c>
      <c r="J124" s="144" t="e">
        <f>データ!$B$4</f>
        <v>#N/A</v>
      </c>
      <c r="K124" s="144" t="e">
        <f>データ!$B$5</f>
        <v>#N/A</v>
      </c>
      <c r="L124" s="132" t="str">
        <f t="shared" si="15"/>
        <v/>
      </c>
      <c r="M124" s="141" t="str">
        <f>IF(VLOOKUP(B124,Bクラス!$A$10:$J$229,10,FALSE)="","",VLOOKUP(B124,Bクラス!$A$10:$J$229,10,FALSE))</f>
        <v/>
      </c>
      <c r="O124" s="132">
        <v>228</v>
      </c>
      <c r="P124" s="132" t="str">
        <f t="shared" si="16"/>
        <v/>
      </c>
      <c r="Q124" s="150" t="str">
        <f t="shared" si="17"/>
        <v/>
      </c>
      <c r="R124" s="150" t="str">
        <f t="shared" si="18"/>
        <v/>
      </c>
      <c r="S124" s="150" t="str">
        <f t="shared" si="19"/>
        <v/>
      </c>
      <c r="T124" s="132" t="str">
        <f t="shared" si="20"/>
        <v/>
      </c>
      <c r="U124" s="132" t="str">
        <f t="shared" si="21"/>
        <v/>
      </c>
      <c r="V124" s="142" t="str">
        <f t="shared" si="23"/>
        <v/>
      </c>
    </row>
    <row r="125" spans="1:22" x14ac:dyDescent="0.2">
      <c r="A125" s="139" t="str">
        <f t="shared" si="22"/>
        <v/>
      </c>
      <c r="B125" s="144">
        <v>9</v>
      </c>
      <c r="C125" s="144" t="str">
        <f>IF(VLOOKUP(B125,Bクラス!$A$10:$I$229,5,FALSE)="","",VLOOKUP(B125,Bクラス!$A$10:$I$229,5,FALSE))</f>
        <v/>
      </c>
      <c r="D125" s="144" t="str">
        <f>IF(VLOOKUP(B125+0.5,Bクラス!$A$10:$I$229,5,FALSE)="","",VLOOKUP(B125+0.5,Bクラス!$A$10:$I$229,5,FALSE))</f>
        <v/>
      </c>
      <c r="E125" s="144" t="str">
        <f t="shared" si="24"/>
        <v>・</v>
      </c>
      <c r="F125" s="144" t="str">
        <f>IF(VLOOKUP(B125+0.25,Bクラス!$A$10:$I$229,5,FALSE)="","",VLOOKUP(B125+0.25,Bクラス!$A$10:$I$229,5,FALSE))</f>
        <v/>
      </c>
      <c r="G125" s="144" t="str">
        <f>IF(VLOOKUP(B125+0.75,Bクラス!$A$10:$I$229,5,FALSE)="","",VLOOKUP(B125+0.75,Bクラス!$A$10:$I$229,5,FALSE))</f>
        <v/>
      </c>
      <c r="H125" s="144" t="str">
        <f t="shared" si="25"/>
        <v>・</v>
      </c>
      <c r="I125" s="144" t="str">
        <f>IF(VLOOKUP(B125,Bクラス!$A$10:$I$229,2,FALSE)="","",VLOOKUP(B125,Bクラス!$A$10:$I$229,2,FALSE))</f>
        <v>BB</v>
      </c>
      <c r="J125" s="144" t="e">
        <f>データ!$B$4</f>
        <v>#N/A</v>
      </c>
      <c r="K125" s="144" t="e">
        <f>データ!$B$5</f>
        <v>#N/A</v>
      </c>
      <c r="L125" s="132" t="str">
        <f t="shared" si="15"/>
        <v/>
      </c>
      <c r="M125" s="141" t="str">
        <f>IF(VLOOKUP(B125,Bクラス!$A$10:$J$229,10,FALSE)="","",VLOOKUP(B125,Bクラス!$A$10:$J$229,10,FALSE))</f>
        <v/>
      </c>
      <c r="O125" s="132">
        <v>229</v>
      </c>
      <c r="P125" s="132" t="str">
        <f t="shared" si="16"/>
        <v/>
      </c>
      <c r="Q125" s="150" t="str">
        <f t="shared" si="17"/>
        <v/>
      </c>
      <c r="R125" s="150" t="str">
        <f t="shared" si="18"/>
        <v/>
      </c>
      <c r="S125" s="150" t="str">
        <f t="shared" si="19"/>
        <v/>
      </c>
      <c r="T125" s="132" t="str">
        <f t="shared" si="20"/>
        <v/>
      </c>
      <c r="U125" s="132" t="str">
        <f t="shared" si="21"/>
        <v/>
      </c>
      <c r="V125" s="142" t="str">
        <f t="shared" si="23"/>
        <v/>
      </c>
    </row>
    <row r="126" spans="1:22" x14ac:dyDescent="0.2">
      <c r="A126" s="139" t="str">
        <f t="shared" si="22"/>
        <v/>
      </c>
      <c r="B126" s="144">
        <v>10</v>
      </c>
      <c r="C126" s="144" t="str">
        <f>IF(VLOOKUP(B126,Bクラス!$A$10:$I$229,5,FALSE)="","",VLOOKUP(B126,Bクラス!$A$10:$I$229,5,FALSE))</f>
        <v/>
      </c>
      <c r="D126" s="144" t="str">
        <f>IF(VLOOKUP(B126+0.5,Bクラス!$A$10:$I$229,5,FALSE)="","",VLOOKUP(B126+0.5,Bクラス!$A$10:$I$229,5,FALSE))</f>
        <v/>
      </c>
      <c r="E126" s="144" t="str">
        <f t="shared" si="24"/>
        <v>・</v>
      </c>
      <c r="F126" s="144" t="str">
        <f>IF(VLOOKUP(B126+0.25,Bクラス!$A$10:$I$229,5,FALSE)="","",VLOOKUP(B126+0.25,Bクラス!$A$10:$I$229,5,FALSE))</f>
        <v/>
      </c>
      <c r="G126" s="144" t="str">
        <f>IF(VLOOKUP(B126+0.75,Bクラス!$A$10:$I$229,5,FALSE)="","",VLOOKUP(B126+0.75,Bクラス!$A$10:$I$229,5,FALSE))</f>
        <v/>
      </c>
      <c r="H126" s="144" t="str">
        <f t="shared" si="25"/>
        <v>・</v>
      </c>
      <c r="I126" s="144" t="str">
        <f>IF(VLOOKUP(B126,Bクラス!$A$10:$I$229,2,FALSE)="","",VLOOKUP(B126,Bクラス!$A$10:$I$229,2,FALSE))</f>
        <v>BB</v>
      </c>
      <c r="J126" s="144" t="e">
        <f>データ!$B$4</f>
        <v>#N/A</v>
      </c>
      <c r="K126" s="144" t="e">
        <f>データ!$B$5</f>
        <v>#N/A</v>
      </c>
      <c r="L126" s="132" t="str">
        <f t="shared" si="15"/>
        <v/>
      </c>
      <c r="M126" s="141" t="str">
        <f>IF(VLOOKUP(B126,Bクラス!$A$10:$J$229,10,FALSE)="","",VLOOKUP(B126,Bクラス!$A$10:$J$229,10,FALSE))</f>
        <v/>
      </c>
      <c r="O126" s="132">
        <v>230</v>
      </c>
      <c r="P126" s="132" t="str">
        <f t="shared" si="16"/>
        <v/>
      </c>
      <c r="Q126" s="150" t="str">
        <f t="shared" si="17"/>
        <v/>
      </c>
      <c r="R126" s="150" t="str">
        <f t="shared" si="18"/>
        <v/>
      </c>
      <c r="S126" s="150" t="str">
        <f t="shared" si="19"/>
        <v/>
      </c>
      <c r="T126" s="132" t="str">
        <f t="shared" si="20"/>
        <v/>
      </c>
      <c r="U126" s="132" t="str">
        <f t="shared" si="21"/>
        <v/>
      </c>
      <c r="V126" s="142" t="str">
        <f t="shared" si="23"/>
        <v/>
      </c>
    </row>
    <row r="127" spans="1:22" x14ac:dyDescent="0.2">
      <c r="A127" s="139" t="str">
        <f t="shared" si="22"/>
        <v/>
      </c>
      <c r="B127" s="144">
        <v>11</v>
      </c>
      <c r="C127" s="144" t="str">
        <f>IF(VLOOKUP(B127,Bクラス!$A$10:$I$229,5,FALSE)="","",VLOOKUP(B127,Bクラス!$A$10:$I$229,5,FALSE))</f>
        <v/>
      </c>
      <c r="D127" s="144" t="str">
        <f>IF(VLOOKUP(B127+0.5,Bクラス!$A$10:$I$229,5,FALSE)="","",VLOOKUP(B127+0.5,Bクラス!$A$10:$I$229,5,FALSE))</f>
        <v/>
      </c>
      <c r="E127" s="144" t="str">
        <f t="shared" si="24"/>
        <v>・</v>
      </c>
      <c r="F127" s="144" t="str">
        <f>IF(VLOOKUP(B127+0.25,Bクラス!$A$10:$I$229,5,FALSE)="","",VLOOKUP(B127+0.25,Bクラス!$A$10:$I$229,5,FALSE))</f>
        <v/>
      </c>
      <c r="G127" s="144" t="str">
        <f>IF(VLOOKUP(B127+0.75,Bクラス!$A$10:$I$229,5,FALSE)="","",VLOOKUP(B127+0.75,Bクラス!$A$10:$I$229,5,FALSE))</f>
        <v/>
      </c>
      <c r="H127" s="144" t="str">
        <f t="shared" si="25"/>
        <v>・</v>
      </c>
      <c r="I127" s="144" t="str">
        <f>IF(VLOOKUP(B127,Bクラス!$A$10:$I$229,2,FALSE)="","",VLOOKUP(B127,Bクラス!$A$10:$I$229,2,FALSE))</f>
        <v>BB</v>
      </c>
      <c r="J127" s="144" t="e">
        <f>データ!$B$4</f>
        <v>#N/A</v>
      </c>
      <c r="K127" s="144" t="e">
        <f>データ!$B$5</f>
        <v>#N/A</v>
      </c>
      <c r="L127" s="132" t="str">
        <f t="shared" si="15"/>
        <v/>
      </c>
      <c r="M127" s="141" t="str">
        <f>IF(VLOOKUP(B127,Bクラス!$A$10:$J$229,10,FALSE)="","",VLOOKUP(B127,Bクラス!$A$10:$J$229,10,FALSE))</f>
        <v/>
      </c>
      <c r="O127" s="132">
        <v>231</v>
      </c>
      <c r="P127" s="132" t="str">
        <f t="shared" si="16"/>
        <v/>
      </c>
      <c r="Q127" s="150" t="str">
        <f t="shared" si="17"/>
        <v/>
      </c>
      <c r="R127" s="150" t="str">
        <f t="shared" si="18"/>
        <v/>
      </c>
      <c r="S127" s="150" t="str">
        <f t="shared" si="19"/>
        <v/>
      </c>
      <c r="T127" s="132" t="str">
        <f t="shared" si="20"/>
        <v/>
      </c>
      <c r="U127" s="132" t="str">
        <f t="shared" si="21"/>
        <v/>
      </c>
      <c r="V127" s="142" t="str">
        <f t="shared" si="23"/>
        <v/>
      </c>
    </row>
    <row r="128" spans="1:22" x14ac:dyDescent="0.2">
      <c r="A128" s="139" t="str">
        <f t="shared" si="22"/>
        <v/>
      </c>
      <c r="B128" s="144">
        <v>12</v>
      </c>
      <c r="C128" s="144" t="str">
        <f>IF(VLOOKUP(B128,Bクラス!$A$10:$I$229,5,FALSE)="","",VLOOKUP(B128,Bクラス!$A$10:$I$229,5,FALSE))</f>
        <v/>
      </c>
      <c r="D128" s="144" t="str">
        <f>IF(VLOOKUP(B128+0.5,Bクラス!$A$10:$I$229,5,FALSE)="","",VLOOKUP(B128+0.5,Bクラス!$A$10:$I$229,5,FALSE))</f>
        <v/>
      </c>
      <c r="E128" s="144" t="str">
        <f t="shared" si="24"/>
        <v>・</v>
      </c>
      <c r="F128" s="144" t="str">
        <f>IF(VLOOKUP(B128+0.25,Bクラス!$A$10:$I$229,5,FALSE)="","",VLOOKUP(B128+0.25,Bクラス!$A$10:$I$229,5,FALSE))</f>
        <v/>
      </c>
      <c r="G128" s="144" t="str">
        <f>IF(VLOOKUP(B128+0.75,Bクラス!$A$10:$I$229,5,FALSE)="","",VLOOKUP(B128+0.75,Bクラス!$A$10:$I$229,5,FALSE))</f>
        <v/>
      </c>
      <c r="H128" s="144" t="str">
        <f t="shared" si="25"/>
        <v>・</v>
      </c>
      <c r="I128" s="144" t="str">
        <f>IF(VLOOKUP(B128,Bクラス!$A$10:$I$229,2,FALSE)="","",VLOOKUP(B128,Bクラス!$A$10:$I$229,2,FALSE))</f>
        <v>BB</v>
      </c>
      <c r="J128" s="144" t="e">
        <f>データ!$B$4</f>
        <v>#N/A</v>
      </c>
      <c r="K128" s="144" t="e">
        <f>データ!$B$5</f>
        <v>#N/A</v>
      </c>
      <c r="L128" s="132" t="str">
        <f t="shared" si="15"/>
        <v/>
      </c>
      <c r="M128" s="141" t="str">
        <f>IF(VLOOKUP(B128,Bクラス!$A$10:$J$229,10,FALSE)="","",VLOOKUP(B128,Bクラス!$A$10:$J$229,10,FALSE))</f>
        <v/>
      </c>
      <c r="O128" s="132">
        <v>232</v>
      </c>
      <c r="P128" s="132" t="str">
        <f t="shared" si="16"/>
        <v/>
      </c>
      <c r="Q128" s="150" t="str">
        <f t="shared" si="17"/>
        <v/>
      </c>
      <c r="R128" s="150" t="str">
        <f t="shared" si="18"/>
        <v/>
      </c>
      <c r="S128" s="150" t="str">
        <f t="shared" si="19"/>
        <v/>
      </c>
      <c r="T128" s="132" t="str">
        <f t="shared" si="20"/>
        <v/>
      </c>
      <c r="U128" s="132" t="str">
        <f t="shared" si="21"/>
        <v/>
      </c>
      <c r="V128" s="142" t="str">
        <f t="shared" si="23"/>
        <v/>
      </c>
    </row>
    <row r="129" spans="1:22" x14ac:dyDescent="0.2">
      <c r="A129" s="139" t="str">
        <f t="shared" si="22"/>
        <v/>
      </c>
      <c r="B129" s="144">
        <v>13</v>
      </c>
      <c r="C129" s="144" t="str">
        <f>IF(VLOOKUP(B129,Bクラス!$A$10:$I$229,5,FALSE)="","",VLOOKUP(B129,Bクラス!$A$10:$I$229,5,FALSE))</f>
        <v/>
      </c>
      <c r="D129" s="144" t="str">
        <f>IF(VLOOKUP(B129+0.5,Bクラス!$A$10:$I$229,5,FALSE)="","",VLOOKUP(B129+0.5,Bクラス!$A$10:$I$229,5,FALSE))</f>
        <v/>
      </c>
      <c r="E129" s="144" t="str">
        <f t="shared" si="24"/>
        <v>・</v>
      </c>
      <c r="F129" s="144" t="str">
        <f>IF(VLOOKUP(B129+0.25,Bクラス!$A$10:$I$229,5,FALSE)="","",VLOOKUP(B129+0.25,Bクラス!$A$10:$I$229,5,FALSE))</f>
        <v/>
      </c>
      <c r="G129" s="144" t="str">
        <f>IF(VLOOKUP(B129+0.75,Bクラス!$A$10:$I$229,5,FALSE)="","",VLOOKUP(B129+0.75,Bクラス!$A$10:$I$229,5,FALSE))</f>
        <v/>
      </c>
      <c r="H129" s="144" t="str">
        <f t="shared" si="25"/>
        <v>・</v>
      </c>
      <c r="I129" s="144" t="str">
        <f>IF(VLOOKUP(B129,Bクラス!$A$10:$I$229,2,FALSE)="","",VLOOKUP(B129,Bクラス!$A$10:$I$229,2,FALSE))</f>
        <v>BB</v>
      </c>
      <c r="J129" s="144" t="e">
        <f>データ!$B$4</f>
        <v>#N/A</v>
      </c>
      <c r="K129" s="144" t="e">
        <f>データ!$B$5</f>
        <v>#N/A</v>
      </c>
      <c r="L129" s="132" t="str">
        <f t="shared" si="15"/>
        <v/>
      </c>
      <c r="M129" s="141" t="str">
        <f>IF(VLOOKUP(B129,Bクラス!$A$10:$J$229,10,FALSE)="","",VLOOKUP(B129,Bクラス!$A$10:$J$229,10,FALSE))</f>
        <v/>
      </c>
      <c r="O129" s="132">
        <v>233</v>
      </c>
      <c r="P129" s="132" t="str">
        <f t="shared" si="16"/>
        <v/>
      </c>
      <c r="Q129" s="150" t="str">
        <f t="shared" si="17"/>
        <v/>
      </c>
      <c r="R129" s="150" t="str">
        <f t="shared" si="18"/>
        <v/>
      </c>
      <c r="S129" s="150" t="str">
        <f t="shared" si="19"/>
        <v/>
      </c>
      <c r="T129" s="132" t="str">
        <f t="shared" si="20"/>
        <v/>
      </c>
      <c r="U129" s="132" t="str">
        <f t="shared" si="21"/>
        <v/>
      </c>
      <c r="V129" s="142" t="str">
        <f t="shared" si="23"/>
        <v/>
      </c>
    </row>
    <row r="130" spans="1:22" x14ac:dyDescent="0.2">
      <c r="A130" s="139" t="str">
        <f t="shared" si="22"/>
        <v/>
      </c>
      <c r="B130" s="144">
        <v>14</v>
      </c>
      <c r="C130" s="144" t="str">
        <f>IF(VLOOKUP(B130,Bクラス!$A$10:$I$229,5,FALSE)="","",VLOOKUP(B130,Bクラス!$A$10:$I$229,5,FALSE))</f>
        <v/>
      </c>
      <c r="D130" s="144" t="str">
        <f>IF(VLOOKUP(B130+0.5,Bクラス!$A$10:$I$229,5,FALSE)="","",VLOOKUP(B130+0.5,Bクラス!$A$10:$I$229,5,FALSE))</f>
        <v/>
      </c>
      <c r="E130" s="144" t="str">
        <f t="shared" si="24"/>
        <v>・</v>
      </c>
      <c r="F130" s="144" t="str">
        <f>IF(VLOOKUP(B130+0.25,Bクラス!$A$10:$I$229,5,FALSE)="","",VLOOKUP(B130+0.25,Bクラス!$A$10:$I$229,5,FALSE))</f>
        <v/>
      </c>
      <c r="G130" s="144" t="str">
        <f>IF(VLOOKUP(B130+0.75,Bクラス!$A$10:$I$229,5,FALSE)="","",VLOOKUP(B130+0.75,Bクラス!$A$10:$I$229,5,FALSE))</f>
        <v/>
      </c>
      <c r="H130" s="144" t="str">
        <f t="shared" si="25"/>
        <v>・</v>
      </c>
      <c r="I130" s="144" t="str">
        <f>IF(VLOOKUP(B130,Bクラス!$A$10:$I$229,2,FALSE)="","",VLOOKUP(B130,Bクラス!$A$10:$I$229,2,FALSE))</f>
        <v>BB</v>
      </c>
      <c r="J130" s="144" t="e">
        <f>データ!$B$4</f>
        <v>#N/A</v>
      </c>
      <c r="K130" s="144" t="e">
        <f>データ!$B$5</f>
        <v>#N/A</v>
      </c>
      <c r="L130" s="132" t="str">
        <f t="shared" si="15"/>
        <v/>
      </c>
      <c r="M130" s="141" t="str">
        <f>IF(VLOOKUP(B130,Bクラス!$A$10:$J$229,10,FALSE)="","",VLOOKUP(B130,Bクラス!$A$10:$J$229,10,FALSE))</f>
        <v/>
      </c>
      <c r="O130" s="132">
        <v>234</v>
      </c>
      <c r="P130" s="132" t="str">
        <f t="shared" si="16"/>
        <v/>
      </c>
      <c r="Q130" s="150" t="str">
        <f t="shared" si="17"/>
        <v/>
      </c>
      <c r="R130" s="150" t="str">
        <f t="shared" si="18"/>
        <v/>
      </c>
      <c r="S130" s="150" t="str">
        <f t="shared" si="19"/>
        <v/>
      </c>
      <c r="T130" s="132" t="str">
        <f t="shared" si="20"/>
        <v/>
      </c>
      <c r="U130" s="132" t="str">
        <f t="shared" si="21"/>
        <v/>
      </c>
      <c r="V130" s="142" t="str">
        <f t="shared" si="23"/>
        <v/>
      </c>
    </row>
    <row r="131" spans="1:22" x14ac:dyDescent="0.2">
      <c r="A131" s="139" t="str">
        <f t="shared" si="22"/>
        <v/>
      </c>
      <c r="B131" s="144">
        <v>15</v>
      </c>
      <c r="C131" s="144" t="str">
        <f>IF(VLOOKUP(B131,Bクラス!$A$10:$I$229,5,FALSE)="","",VLOOKUP(B131,Bクラス!$A$10:$I$229,5,FALSE))</f>
        <v/>
      </c>
      <c r="D131" s="144" t="str">
        <f>IF(VLOOKUP(B131+0.5,Bクラス!$A$10:$I$229,5,FALSE)="","",VLOOKUP(B131+0.5,Bクラス!$A$10:$I$229,5,FALSE))</f>
        <v/>
      </c>
      <c r="E131" s="144" t="str">
        <f t="shared" si="24"/>
        <v>・</v>
      </c>
      <c r="F131" s="144" t="str">
        <f>IF(VLOOKUP(B131+0.25,Bクラス!$A$10:$I$229,5,FALSE)="","",VLOOKUP(B131+0.25,Bクラス!$A$10:$I$229,5,FALSE))</f>
        <v/>
      </c>
      <c r="G131" s="144" t="str">
        <f>IF(VLOOKUP(B131+0.75,Bクラス!$A$10:$I$229,5,FALSE)="","",VLOOKUP(B131+0.75,Bクラス!$A$10:$I$229,5,FALSE))</f>
        <v/>
      </c>
      <c r="H131" s="144" t="str">
        <f t="shared" si="25"/>
        <v>・</v>
      </c>
      <c r="I131" s="144" t="str">
        <f>IF(VLOOKUP(B131,Bクラス!$A$10:$I$229,2,FALSE)="","",VLOOKUP(B131,Bクラス!$A$10:$I$229,2,FALSE))</f>
        <v>BB</v>
      </c>
      <c r="J131" s="144" t="e">
        <f>データ!$B$4</f>
        <v>#N/A</v>
      </c>
      <c r="K131" s="144" t="e">
        <f>データ!$B$5</f>
        <v>#N/A</v>
      </c>
      <c r="L131" s="132" t="str">
        <f t="shared" si="15"/>
        <v/>
      </c>
      <c r="M131" s="141" t="str">
        <f>IF(VLOOKUP(B131,Bクラス!$A$10:$J$229,10,FALSE)="","",VLOOKUP(B131,Bクラス!$A$10:$J$229,10,FALSE))</f>
        <v/>
      </c>
      <c r="O131" s="132">
        <v>235</v>
      </c>
      <c r="P131" s="132" t="str">
        <f t="shared" si="16"/>
        <v/>
      </c>
      <c r="Q131" s="150" t="str">
        <f t="shared" si="17"/>
        <v/>
      </c>
      <c r="R131" s="150" t="str">
        <f t="shared" si="18"/>
        <v/>
      </c>
      <c r="S131" s="150" t="str">
        <f t="shared" si="19"/>
        <v/>
      </c>
      <c r="T131" s="132" t="str">
        <f t="shared" si="20"/>
        <v/>
      </c>
      <c r="U131" s="132" t="str">
        <f t="shared" si="21"/>
        <v/>
      </c>
      <c r="V131" s="142" t="str">
        <f t="shared" si="23"/>
        <v/>
      </c>
    </row>
    <row r="132" spans="1:22" x14ac:dyDescent="0.2">
      <c r="A132" s="139" t="str">
        <f t="shared" si="22"/>
        <v/>
      </c>
      <c r="B132" s="144">
        <v>16</v>
      </c>
      <c r="C132" s="144" t="str">
        <f>IF(VLOOKUP(B132,Bクラス!$A$10:$I$229,5,FALSE)="","",VLOOKUP(B132,Bクラス!$A$10:$I$229,5,FALSE))</f>
        <v/>
      </c>
      <c r="D132" s="144" t="str">
        <f>IF(VLOOKUP(B132+0.5,Bクラス!$A$10:$I$229,5,FALSE)="","",VLOOKUP(B132+0.5,Bクラス!$A$10:$I$229,5,FALSE))</f>
        <v/>
      </c>
      <c r="E132" s="144" t="str">
        <f t="shared" si="24"/>
        <v>・</v>
      </c>
      <c r="F132" s="144" t="str">
        <f>IF(VLOOKUP(B132+0.25,Bクラス!$A$10:$I$229,5,FALSE)="","",VLOOKUP(B132+0.25,Bクラス!$A$10:$I$229,5,FALSE))</f>
        <v/>
      </c>
      <c r="G132" s="144" t="str">
        <f>IF(VLOOKUP(B132+0.75,Bクラス!$A$10:$I$229,5,FALSE)="","",VLOOKUP(B132+0.75,Bクラス!$A$10:$I$229,5,FALSE))</f>
        <v/>
      </c>
      <c r="H132" s="144" t="str">
        <f t="shared" si="25"/>
        <v>・</v>
      </c>
      <c r="I132" s="144" t="str">
        <f>IF(VLOOKUP(B132,Bクラス!$A$10:$I$229,2,FALSE)="","",VLOOKUP(B132,Bクラス!$A$10:$I$229,2,FALSE))</f>
        <v>BB</v>
      </c>
      <c r="J132" s="144" t="e">
        <f>データ!$B$4</f>
        <v>#N/A</v>
      </c>
      <c r="K132" s="144" t="e">
        <f>データ!$B$5</f>
        <v>#N/A</v>
      </c>
      <c r="L132" s="132" t="str">
        <f t="shared" si="15"/>
        <v/>
      </c>
      <c r="M132" s="141" t="str">
        <f>IF(VLOOKUP(B132,Bクラス!$A$10:$J$229,10,FALSE)="","",VLOOKUP(B132,Bクラス!$A$10:$J$229,10,FALSE))</f>
        <v/>
      </c>
      <c r="O132" s="132">
        <v>236</v>
      </c>
      <c r="P132" s="132" t="str">
        <f t="shared" si="16"/>
        <v/>
      </c>
      <c r="Q132" s="150" t="str">
        <f t="shared" si="17"/>
        <v/>
      </c>
      <c r="R132" s="150" t="str">
        <f t="shared" si="18"/>
        <v/>
      </c>
      <c r="S132" s="150" t="str">
        <f t="shared" si="19"/>
        <v/>
      </c>
      <c r="T132" s="132" t="str">
        <f t="shared" si="20"/>
        <v/>
      </c>
      <c r="U132" s="132" t="str">
        <f t="shared" si="21"/>
        <v/>
      </c>
      <c r="V132" s="142" t="str">
        <f t="shared" si="23"/>
        <v/>
      </c>
    </row>
    <row r="133" spans="1:22" x14ac:dyDescent="0.2">
      <c r="A133" s="139" t="str">
        <f t="shared" si="22"/>
        <v/>
      </c>
      <c r="B133" s="144">
        <v>17</v>
      </c>
      <c r="C133" s="144" t="str">
        <f>IF(VLOOKUP(B133,Bクラス!$A$10:$I$229,5,FALSE)="","",VLOOKUP(B133,Bクラス!$A$10:$I$229,5,FALSE))</f>
        <v/>
      </c>
      <c r="D133" s="144" t="str">
        <f>IF(VLOOKUP(B133+0.5,Bクラス!$A$10:$I$229,5,FALSE)="","",VLOOKUP(B133+0.5,Bクラス!$A$10:$I$229,5,FALSE))</f>
        <v/>
      </c>
      <c r="E133" s="144" t="str">
        <f t="shared" si="24"/>
        <v>・</v>
      </c>
      <c r="F133" s="144" t="str">
        <f>IF(VLOOKUP(B133+0.25,Bクラス!$A$10:$I$229,5,FALSE)="","",VLOOKUP(B133+0.25,Bクラス!$A$10:$I$229,5,FALSE))</f>
        <v/>
      </c>
      <c r="G133" s="144" t="str">
        <f>IF(VLOOKUP(B133+0.75,Bクラス!$A$10:$I$229,5,FALSE)="","",VLOOKUP(B133+0.75,Bクラス!$A$10:$I$229,5,FALSE))</f>
        <v/>
      </c>
      <c r="H133" s="144" t="str">
        <f t="shared" si="25"/>
        <v>・</v>
      </c>
      <c r="I133" s="144" t="str">
        <f>IF(VLOOKUP(B133,Bクラス!$A$10:$I$229,2,FALSE)="","",VLOOKUP(B133,Bクラス!$A$10:$I$229,2,FALSE))</f>
        <v>BB</v>
      </c>
      <c r="J133" s="144" t="e">
        <f>データ!$B$4</f>
        <v>#N/A</v>
      </c>
      <c r="K133" s="144" t="e">
        <f>データ!$B$5</f>
        <v>#N/A</v>
      </c>
      <c r="L133" s="132" t="str">
        <f t="shared" si="15"/>
        <v/>
      </c>
      <c r="M133" s="141" t="str">
        <f>IF(VLOOKUP(B133,Bクラス!$A$10:$J$229,10,FALSE)="","",VLOOKUP(B133,Bクラス!$A$10:$J$229,10,FALSE))</f>
        <v/>
      </c>
      <c r="O133" s="132">
        <v>237</v>
      </c>
      <c r="P133" s="132" t="str">
        <f t="shared" si="16"/>
        <v/>
      </c>
      <c r="Q133" s="150" t="str">
        <f t="shared" si="17"/>
        <v/>
      </c>
      <c r="R133" s="150" t="str">
        <f t="shared" si="18"/>
        <v/>
      </c>
      <c r="S133" s="150" t="str">
        <f t="shared" si="19"/>
        <v/>
      </c>
      <c r="T133" s="132" t="str">
        <f t="shared" si="20"/>
        <v/>
      </c>
      <c r="U133" s="132" t="str">
        <f t="shared" si="21"/>
        <v/>
      </c>
      <c r="V133" s="142" t="str">
        <f t="shared" si="23"/>
        <v/>
      </c>
    </row>
    <row r="134" spans="1:22" x14ac:dyDescent="0.2">
      <c r="A134" s="139" t="str">
        <f t="shared" si="22"/>
        <v/>
      </c>
      <c r="B134" s="144">
        <v>18</v>
      </c>
      <c r="C134" s="144" t="str">
        <f>IF(VLOOKUP(B134,Bクラス!$A$10:$I$229,5,FALSE)="","",VLOOKUP(B134,Bクラス!$A$10:$I$229,5,FALSE))</f>
        <v/>
      </c>
      <c r="D134" s="144" t="str">
        <f>IF(VLOOKUP(B134+0.5,Bクラス!$A$10:$I$229,5,FALSE)="","",VLOOKUP(B134+0.5,Bクラス!$A$10:$I$229,5,FALSE))</f>
        <v/>
      </c>
      <c r="E134" s="144" t="str">
        <f t="shared" si="24"/>
        <v>・</v>
      </c>
      <c r="F134" s="144" t="str">
        <f>IF(VLOOKUP(B134+0.25,Bクラス!$A$10:$I$229,5,FALSE)="","",VLOOKUP(B134+0.25,Bクラス!$A$10:$I$229,5,FALSE))</f>
        <v/>
      </c>
      <c r="G134" s="144" t="str">
        <f>IF(VLOOKUP(B134+0.75,Bクラス!$A$10:$I$229,5,FALSE)="","",VLOOKUP(B134+0.75,Bクラス!$A$10:$I$229,5,FALSE))</f>
        <v/>
      </c>
      <c r="H134" s="144" t="str">
        <f t="shared" si="25"/>
        <v>・</v>
      </c>
      <c r="I134" s="144" t="str">
        <f>IF(VLOOKUP(B134,Bクラス!$A$10:$I$229,2,FALSE)="","",VLOOKUP(B134,Bクラス!$A$10:$I$229,2,FALSE))</f>
        <v>BB</v>
      </c>
      <c r="J134" s="144" t="e">
        <f>データ!$B$4</f>
        <v>#N/A</v>
      </c>
      <c r="K134" s="144" t="e">
        <f>データ!$B$5</f>
        <v>#N/A</v>
      </c>
      <c r="L134" s="132" t="str">
        <f t="shared" si="15"/>
        <v/>
      </c>
      <c r="M134" s="141" t="str">
        <f>IF(VLOOKUP(B134,Bクラス!$A$10:$J$229,10,FALSE)="","",VLOOKUP(B134,Bクラス!$A$10:$J$229,10,FALSE))</f>
        <v/>
      </c>
      <c r="O134" s="132">
        <v>238</v>
      </c>
      <c r="P134" s="132" t="str">
        <f t="shared" si="16"/>
        <v/>
      </c>
      <c r="Q134" s="150" t="str">
        <f t="shared" si="17"/>
        <v/>
      </c>
      <c r="R134" s="150" t="str">
        <f t="shared" si="18"/>
        <v/>
      </c>
      <c r="S134" s="150" t="str">
        <f t="shared" si="19"/>
        <v/>
      </c>
      <c r="T134" s="132" t="str">
        <f t="shared" si="20"/>
        <v/>
      </c>
      <c r="U134" s="132" t="str">
        <f t="shared" si="21"/>
        <v/>
      </c>
      <c r="V134" s="142" t="str">
        <f t="shared" si="23"/>
        <v/>
      </c>
    </row>
    <row r="135" spans="1:22" x14ac:dyDescent="0.2">
      <c r="A135" s="139" t="str">
        <f t="shared" si="22"/>
        <v/>
      </c>
      <c r="B135" s="144">
        <v>19</v>
      </c>
      <c r="C135" s="144" t="str">
        <f>IF(VLOOKUP(B135,Bクラス!$A$10:$I$229,5,FALSE)="","",VLOOKUP(B135,Bクラス!$A$10:$I$229,5,FALSE))</f>
        <v/>
      </c>
      <c r="D135" s="144" t="str">
        <f>IF(VLOOKUP(B135+0.5,Bクラス!$A$10:$I$229,5,FALSE)="","",VLOOKUP(B135+0.5,Bクラス!$A$10:$I$229,5,FALSE))</f>
        <v/>
      </c>
      <c r="E135" s="144" t="str">
        <f t="shared" si="24"/>
        <v>・</v>
      </c>
      <c r="F135" s="144" t="str">
        <f>IF(VLOOKUP(B135+0.25,Bクラス!$A$10:$I$229,5,FALSE)="","",VLOOKUP(B135+0.25,Bクラス!$A$10:$I$229,5,FALSE))</f>
        <v/>
      </c>
      <c r="G135" s="144" t="str">
        <f>IF(VLOOKUP(B135+0.75,Bクラス!$A$10:$I$229,5,FALSE)="","",VLOOKUP(B135+0.75,Bクラス!$A$10:$I$229,5,FALSE))</f>
        <v/>
      </c>
      <c r="H135" s="144" t="str">
        <f t="shared" si="25"/>
        <v>・</v>
      </c>
      <c r="I135" s="144" t="str">
        <f>IF(VLOOKUP(B135,Bクラス!$A$10:$I$229,2,FALSE)="","",VLOOKUP(B135,Bクラス!$A$10:$I$229,2,FALSE))</f>
        <v>BB</v>
      </c>
      <c r="J135" s="144" t="e">
        <f>データ!$B$4</f>
        <v>#N/A</v>
      </c>
      <c r="K135" s="144" t="e">
        <f>データ!$B$5</f>
        <v>#N/A</v>
      </c>
      <c r="L135" s="132" t="str">
        <f t="shared" ref="L135:L171" si="26">IF(F135="","",ROW())</f>
        <v/>
      </c>
      <c r="M135" s="141" t="str">
        <f>IF(VLOOKUP(B135,Bクラス!$A$10:$J$229,10,FALSE)="","",VLOOKUP(B135,Bクラス!$A$10:$J$229,10,FALSE))</f>
        <v/>
      </c>
      <c r="O135" s="132">
        <v>239</v>
      </c>
      <c r="P135" s="132" t="str">
        <f t="shared" ref="P135:P198" si="27">IFERROR(VLOOKUP(O135,$A$7:$K$336,2,FALSE),"")</f>
        <v/>
      </c>
      <c r="Q135" s="150" t="str">
        <f t="shared" ref="Q135:Q198" si="28">IFERROR(VLOOKUP(O135,$A$7:$K$336,5,FALSE),"")</f>
        <v/>
      </c>
      <c r="R135" s="150" t="str">
        <f t="shared" ref="R135:R198" si="29">IFERROR(VLOOKUP(O135,$A$7:$K$336,8,FALSE),"")</f>
        <v/>
      </c>
      <c r="S135" s="150" t="str">
        <f t="shared" ref="S135:S198" si="30">IFERROR(VLOOKUP(O135,$A$7:$K$336,10,FALSE),"")</f>
        <v/>
      </c>
      <c r="T135" s="132" t="str">
        <f t="shared" ref="T135:T198" si="31">IFERROR(VLOOKUP(O135,$A$7:$K$336,11,FALSE),"")</f>
        <v/>
      </c>
      <c r="U135" s="132" t="str">
        <f t="shared" ref="U135:U198" si="32">IFERROR(VLOOKUP(O135,$A$7:$K$336,9,FALSE),"")</f>
        <v/>
      </c>
      <c r="V135" s="142" t="str">
        <f t="shared" si="23"/>
        <v/>
      </c>
    </row>
    <row r="136" spans="1:22" x14ac:dyDescent="0.2">
      <c r="A136" s="139" t="str">
        <f t="shared" ref="A136:A199" si="33">IFERROR(RANK(L136,$L$7:$L$336,1),"")</f>
        <v/>
      </c>
      <c r="B136" s="144">
        <v>20</v>
      </c>
      <c r="C136" s="144" t="str">
        <f>IF(VLOOKUP(B136,Bクラス!$A$10:$I$229,5,FALSE)="","",VLOOKUP(B136,Bクラス!$A$10:$I$229,5,FALSE))</f>
        <v/>
      </c>
      <c r="D136" s="144" t="str">
        <f>IF(VLOOKUP(B136+0.5,Bクラス!$A$10:$I$229,5,FALSE)="","",VLOOKUP(B136+0.5,Bクラス!$A$10:$I$229,5,FALSE))</f>
        <v/>
      </c>
      <c r="E136" s="144" t="str">
        <f t="shared" si="24"/>
        <v>・</v>
      </c>
      <c r="F136" s="144" t="str">
        <f>IF(VLOOKUP(B136+0.25,Bクラス!$A$10:$I$229,5,FALSE)="","",VLOOKUP(B136+0.25,Bクラス!$A$10:$I$229,5,FALSE))</f>
        <v/>
      </c>
      <c r="G136" s="144" t="str">
        <f>IF(VLOOKUP(B136+0.75,Bクラス!$A$10:$I$229,5,FALSE)="","",VLOOKUP(B136+0.75,Bクラス!$A$10:$I$229,5,FALSE))</f>
        <v/>
      </c>
      <c r="H136" s="144" t="str">
        <f t="shared" si="25"/>
        <v>・</v>
      </c>
      <c r="I136" s="144" t="str">
        <f>IF(VLOOKUP(B136,Bクラス!$A$10:$I$229,2,FALSE)="","",VLOOKUP(B136,Bクラス!$A$10:$I$229,2,FALSE))</f>
        <v>BB</v>
      </c>
      <c r="J136" s="144" t="e">
        <f>データ!$B$4</f>
        <v>#N/A</v>
      </c>
      <c r="K136" s="144" t="e">
        <f>データ!$B$5</f>
        <v>#N/A</v>
      </c>
      <c r="L136" s="132" t="str">
        <f t="shared" si="26"/>
        <v/>
      </c>
      <c r="M136" s="141" t="str">
        <f>IF(VLOOKUP(B136,Bクラス!$A$10:$J$229,10,FALSE)="","",VLOOKUP(B136,Bクラス!$A$10:$J$229,10,FALSE))</f>
        <v/>
      </c>
      <c r="O136" s="132">
        <v>240</v>
      </c>
      <c r="P136" s="132" t="str">
        <f t="shared" si="27"/>
        <v/>
      </c>
      <c r="Q136" s="150" t="str">
        <f t="shared" si="28"/>
        <v/>
      </c>
      <c r="R136" s="150" t="str">
        <f t="shared" si="29"/>
        <v/>
      </c>
      <c r="S136" s="150" t="str">
        <f t="shared" si="30"/>
        <v/>
      </c>
      <c r="T136" s="132" t="str">
        <f t="shared" si="31"/>
        <v/>
      </c>
      <c r="U136" s="132" t="str">
        <f t="shared" si="32"/>
        <v/>
      </c>
      <c r="V136" s="142" t="str">
        <f t="shared" ref="V136:V199" si="34">IFERROR(VLOOKUP(O136,$A$7:$M$336,13,FALSE),"")</f>
        <v/>
      </c>
    </row>
    <row r="137" spans="1:22" x14ac:dyDescent="0.2">
      <c r="A137" s="139" t="str">
        <f t="shared" si="33"/>
        <v/>
      </c>
      <c r="B137" s="144">
        <v>21</v>
      </c>
      <c r="C137" s="144" t="str">
        <f>IF(VLOOKUP(B137,Bクラス!$A$10:$I$229,5,FALSE)="","",VLOOKUP(B137,Bクラス!$A$10:$I$229,5,FALSE))</f>
        <v/>
      </c>
      <c r="D137" s="144" t="str">
        <f>IF(VLOOKUP(B137+0.5,Bクラス!$A$10:$I$229,5,FALSE)="","",VLOOKUP(B137+0.5,Bクラス!$A$10:$I$229,5,FALSE))</f>
        <v/>
      </c>
      <c r="E137" s="144" t="str">
        <f t="shared" si="24"/>
        <v>・</v>
      </c>
      <c r="F137" s="144" t="str">
        <f>IF(VLOOKUP(B137+0.25,Bクラス!$A$10:$I$229,5,FALSE)="","",VLOOKUP(B137+0.25,Bクラス!$A$10:$I$229,5,FALSE))</f>
        <v/>
      </c>
      <c r="G137" s="144" t="str">
        <f>IF(VLOOKUP(B137+0.75,Bクラス!$A$10:$I$229,5,FALSE)="","",VLOOKUP(B137+0.75,Bクラス!$A$10:$I$229,5,FALSE))</f>
        <v/>
      </c>
      <c r="H137" s="144" t="str">
        <f t="shared" si="25"/>
        <v>・</v>
      </c>
      <c r="I137" s="144" t="str">
        <f>IF(VLOOKUP(B137,Bクラス!$A$10:$I$229,2,FALSE)="","",VLOOKUP(B137,Bクラス!$A$10:$I$229,2,FALSE))</f>
        <v>BB</v>
      </c>
      <c r="J137" s="144" t="e">
        <f>データ!$B$4</f>
        <v>#N/A</v>
      </c>
      <c r="K137" s="144" t="e">
        <f>データ!$B$5</f>
        <v>#N/A</v>
      </c>
      <c r="L137" s="132" t="str">
        <f t="shared" si="26"/>
        <v/>
      </c>
      <c r="M137" s="141" t="str">
        <f>IF(VLOOKUP(B137,Bクラス!$A$10:$J$229,10,FALSE)="","",VLOOKUP(B137,Bクラス!$A$10:$J$229,10,FALSE))</f>
        <v/>
      </c>
      <c r="O137" s="132">
        <v>241</v>
      </c>
      <c r="P137" s="132" t="str">
        <f t="shared" si="27"/>
        <v/>
      </c>
      <c r="Q137" s="150" t="str">
        <f t="shared" si="28"/>
        <v/>
      </c>
      <c r="R137" s="150" t="str">
        <f t="shared" si="29"/>
        <v/>
      </c>
      <c r="S137" s="150" t="str">
        <f t="shared" si="30"/>
        <v/>
      </c>
      <c r="T137" s="132" t="str">
        <f t="shared" si="31"/>
        <v/>
      </c>
      <c r="U137" s="132" t="str">
        <f t="shared" si="32"/>
        <v/>
      </c>
      <c r="V137" s="142" t="str">
        <f t="shared" si="34"/>
        <v/>
      </c>
    </row>
    <row r="138" spans="1:22" x14ac:dyDescent="0.2">
      <c r="A138" s="139" t="str">
        <f t="shared" si="33"/>
        <v/>
      </c>
      <c r="B138" s="144">
        <v>22</v>
      </c>
      <c r="C138" s="144" t="str">
        <f>IF(VLOOKUP(B138,Bクラス!$A$10:$I$229,5,FALSE)="","",VLOOKUP(B138,Bクラス!$A$10:$I$229,5,FALSE))</f>
        <v/>
      </c>
      <c r="D138" s="144" t="str">
        <f>IF(VLOOKUP(B138+0.5,Bクラス!$A$10:$I$229,5,FALSE)="","",VLOOKUP(B138+0.5,Bクラス!$A$10:$I$229,5,FALSE))</f>
        <v/>
      </c>
      <c r="E138" s="144" t="str">
        <f t="shared" si="24"/>
        <v>・</v>
      </c>
      <c r="F138" s="144" t="str">
        <f>IF(VLOOKUP(B138+0.25,Bクラス!$A$10:$I$229,5,FALSE)="","",VLOOKUP(B138+0.25,Bクラス!$A$10:$I$229,5,FALSE))</f>
        <v/>
      </c>
      <c r="G138" s="144" t="str">
        <f>IF(VLOOKUP(B138+0.75,Bクラス!$A$10:$I$229,5,FALSE)="","",VLOOKUP(B138+0.75,Bクラス!$A$10:$I$229,5,FALSE))</f>
        <v/>
      </c>
      <c r="H138" s="144" t="str">
        <f t="shared" si="25"/>
        <v>・</v>
      </c>
      <c r="I138" s="144" t="str">
        <f>IF(VLOOKUP(B138,Bクラス!$A$10:$I$229,2,FALSE)="","",VLOOKUP(B138,Bクラス!$A$10:$I$229,2,FALSE))</f>
        <v>BB</v>
      </c>
      <c r="J138" s="144" t="e">
        <f>データ!$B$4</f>
        <v>#N/A</v>
      </c>
      <c r="K138" s="144" t="e">
        <f>データ!$B$5</f>
        <v>#N/A</v>
      </c>
      <c r="L138" s="132" t="str">
        <f t="shared" si="26"/>
        <v/>
      </c>
      <c r="M138" s="141" t="str">
        <f>IF(VLOOKUP(B138,Bクラス!$A$10:$J$229,10,FALSE)="","",VLOOKUP(B138,Bクラス!$A$10:$J$229,10,FALSE))</f>
        <v/>
      </c>
      <c r="O138" s="132">
        <v>242</v>
      </c>
      <c r="P138" s="132" t="str">
        <f t="shared" si="27"/>
        <v/>
      </c>
      <c r="Q138" s="150" t="str">
        <f t="shared" si="28"/>
        <v/>
      </c>
      <c r="R138" s="150" t="str">
        <f t="shared" si="29"/>
        <v/>
      </c>
      <c r="S138" s="150" t="str">
        <f t="shared" si="30"/>
        <v/>
      </c>
      <c r="T138" s="132" t="str">
        <f t="shared" si="31"/>
        <v/>
      </c>
      <c r="U138" s="132" t="str">
        <f t="shared" si="32"/>
        <v/>
      </c>
      <c r="V138" s="142" t="str">
        <f t="shared" si="34"/>
        <v/>
      </c>
    </row>
    <row r="139" spans="1:22" x14ac:dyDescent="0.2">
      <c r="A139" s="139" t="str">
        <f t="shared" si="33"/>
        <v/>
      </c>
      <c r="B139" s="144">
        <v>23</v>
      </c>
      <c r="C139" s="144" t="str">
        <f>IF(VLOOKUP(B139,Bクラス!$A$10:$I$229,5,FALSE)="","",VLOOKUP(B139,Bクラス!$A$10:$I$229,5,FALSE))</f>
        <v/>
      </c>
      <c r="D139" s="144" t="str">
        <f>IF(VLOOKUP(B139+0.5,Bクラス!$A$10:$I$229,5,FALSE)="","",VLOOKUP(B139+0.5,Bクラス!$A$10:$I$229,5,FALSE))</f>
        <v/>
      </c>
      <c r="E139" s="144" t="str">
        <f t="shared" si="24"/>
        <v>・</v>
      </c>
      <c r="F139" s="144" t="str">
        <f>IF(VLOOKUP(B139+0.25,Bクラス!$A$10:$I$229,5,FALSE)="","",VLOOKUP(B139+0.25,Bクラス!$A$10:$I$229,5,FALSE))</f>
        <v/>
      </c>
      <c r="G139" s="144" t="str">
        <f>IF(VLOOKUP(B139+0.75,Bクラス!$A$10:$I$229,5,FALSE)="","",VLOOKUP(B139+0.75,Bクラス!$A$10:$I$229,5,FALSE))</f>
        <v/>
      </c>
      <c r="H139" s="144" t="str">
        <f t="shared" si="25"/>
        <v>・</v>
      </c>
      <c r="I139" s="144" t="str">
        <f>IF(VLOOKUP(B139,Bクラス!$A$10:$I$229,2,FALSE)="","",VLOOKUP(B139,Bクラス!$A$10:$I$229,2,FALSE))</f>
        <v>BB</v>
      </c>
      <c r="J139" s="144" t="e">
        <f>データ!$B$4</f>
        <v>#N/A</v>
      </c>
      <c r="K139" s="144" t="e">
        <f>データ!$B$5</f>
        <v>#N/A</v>
      </c>
      <c r="L139" s="132" t="str">
        <f t="shared" si="26"/>
        <v/>
      </c>
      <c r="M139" s="141" t="str">
        <f>IF(VLOOKUP(B139,Bクラス!$A$10:$J$229,10,FALSE)="","",VLOOKUP(B139,Bクラス!$A$10:$J$229,10,FALSE))</f>
        <v/>
      </c>
      <c r="O139" s="132">
        <v>243</v>
      </c>
      <c r="P139" s="132" t="str">
        <f t="shared" si="27"/>
        <v/>
      </c>
      <c r="Q139" s="150" t="str">
        <f t="shared" si="28"/>
        <v/>
      </c>
      <c r="R139" s="150" t="str">
        <f t="shared" si="29"/>
        <v/>
      </c>
      <c r="S139" s="150" t="str">
        <f t="shared" si="30"/>
        <v/>
      </c>
      <c r="T139" s="132" t="str">
        <f t="shared" si="31"/>
        <v/>
      </c>
      <c r="U139" s="132" t="str">
        <f t="shared" si="32"/>
        <v/>
      </c>
      <c r="V139" s="142" t="str">
        <f t="shared" si="34"/>
        <v/>
      </c>
    </row>
    <row r="140" spans="1:22" x14ac:dyDescent="0.2">
      <c r="A140" s="139" t="str">
        <f t="shared" si="33"/>
        <v/>
      </c>
      <c r="B140" s="144">
        <v>24</v>
      </c>
      <c r="C140" s="144" t="str">
        <f>IF(VLOOKUP(B140,Bクラス!$A$10:$I$229,5,FALSE)="","",VLOOKUP(B140,Bクラス!$A$10:$I$229,5,FALSE))</f>
        <v/>
      </c>
      <c r="D140" s="144" t="str">
        <f>IF(VLOOKUP(B140+0.5,Bクラス!$A$10:$I$229,5,FALSE)="","",VLOOKUP(B140+0.5,Bクラス!$A$10:$I$229,5,FALSE))</f>
        <v/>
      </c>
      <c r="E140" s="144" t="str">
        <f t="shared" si="24"/>
        <v>・</v>
      </c>
      <c r="F140" s="144" t="str">
        <f>IF(VLOOKUP(B140+0.25,Bクラス!$A$10:$I$229,5,FALSE)="","",VLOOKUP(B140+0.25,Bクラス!$A$10:$I$229,5,FALSE))</f>
        <v/>
      </c>
      <c r="G140" s="144" t="str">
        <f>IF(VLOOKUP(B140+0.75,Bクラス!$A$10:$I$229,5,FALSE)="","",VLOOKUP(B140+0.75,Bクラス!$A$10:$I$229,5,FALSE))</f>
        <v/>
      </c>
      <c r="H140" s="144" t="str">
        <f t="shared" si="25"/>
        <v>・</v>
      </c>
      <c r="I140" s="144" t="str">
        <f>IF(VLOOKUP(B140,Bクラス!$A$10:$I$229,2,FALSE)="","",VLOOKUP(B140,Bクラス!$A$10:$I$229,2,FALSE))</f>
        <v>BB</v>
      </c>
      <c r="J140" s="144" t="e">
        <f>データ!$B$4</f>
        <v>#N/A</v>
      </c>
      <c r="K140" s="144" t="e">
        <f>データ!$B$5</f>
        <v>#N/A</v>
      </c>
      <c r="L140" s="132" t="str">
        <f t="shared" si="26"/>
        <v/>
      </c>
      <c r="M140" s="141" t="str">
        <f>IF(VLOOKUP(B140,Bクラス!$A$10:$J$229,10,FALSE)="","",VLOOKUP(B140,Bクラス!$A$10:$J$229,10,FALSE))</f>
        <v/>
      </c>
      <c r="O140" s="132">
        <v>244</v>
      </c>
      <c r="P140" s="132" t="str">
        <f t="shared" si="27"/>
        <v/>
      </c>
      <c r="Q140" s="150" t="str">
        <f t="shared" si="28"/>
        <v/>
      </c>
      <c r="R140" s="150" t="str">
        <f t="shared" si="29"/>
        <v/>
      </c>
      <c r="S140" s="150" t="str">
        <f t="shared" si="30"/>
        <v/>
      </c>
      <c r="T140" s="132" t="str">
        <f t="shared" si="31"/>
        <v/>
      </c>
      <c r="U140" s="132" t="str">
        <f t="shared" si="32"/>
        <v/>
      </c>
      <c r="V140" s="142" t="str">
        <f t="shared" si="34"/>
        <v/>
      </c>
    </row>
    <row r="141" spans="1:22" x14ac:dyDescent="0.2">
      <c r="A141" s="139" t="str">
        <f t="shared" si="33"/>
        <v/>
      </c>
      <c r="B141" s="144">
        <v>25</v>
      </c>
      <c r="C141" s="144" t="str">
        <f>IF(VLOOKUP(B141,Bクラス!$A$10:$I$229,5,FALSE)="","",VLOOKUP(B141,Bクラス!$A$10:$I$229,5,FALSE))</f>
        <v/>
      </c>
      <c r="D141" s="144" t="str">
        <f>IF(VLOOKUP(B141+0.5,Bクラス!$A$10:$I$229,5,FALSE)="","",VLOOKUP(B141+0.5,Bクラス!$A$10:$I$229,5,FALSE))</f>
        <v/>
      </c>
      <c r="E141" s="144" t="str">
        <f t="shared" si="24"/>
        <v>・</v>
      </c>
      <c r="F141" s="144" t="str">
        <f>IF(VLOOKUP(B141+0.25,Bクラス!$A$10:$I$229,5,FALSE)="","",VLOOKUP(B141+0.25,Bクラス!$A$10:$I$229,5,FALSE))</f>
        <v/>
      </c>
      <c r="G141" s="144" t="str">
        <f>IF(VLOOKUP(B141+0.75,Bクラス!$A$10:$I$229,5,FALSE)="","",VLOOKUP(B141+0.75,Bクラス!$A$10:$I$229,5,FALSE))</f>
        <v/>
      </c>
      <c r="H141" s="144" t="str">
        <f t="shared" si="25"/>
        <v>・</v>
      </c>
      <c r="I141" s="144" t="str">
        <f>IF(VLOOKUP(B141,Bクラス!$A$10:$I$229,2,FALSE)="","",VLOOKUP(B141,Bクラス!$A$10:$I$229,2,FALSE))</f>
        <v>BB</v>
      </c>
      <c r="J141" s="144" t="e">
        <f>データ!$B$4</f>
        <v>#N/A</v>
      </c>
      <c r="K141" s="144" t="e">
        <f>データ!$B$5</f>
        <v>#N/A</v>
      </c>
      <c r="L141" s="132" t="str">
        <f t="shared" si="26"/>
        <v/>
      </c>
      <c r="M141" s="141" t="str">
        <f>IF(VLOOKUP(B141,Bクラス!$A$10:$J$229,10,FALSE)="","",VLOOKUP(B141,Bクラス!$A$10:$J$229,10,FALSE))</f>
        <v/>
      </c>
      <c r="O141" s="132">
        <v>245</v>
      </c>
      <c r="P141" s="132" t="str">
        <f t="shared" si="27"/>
        <v/>
      </c>
      <c r="Q141" s="150" t="str">
        <f t="shared" si="28"/>
        <v/>
      </c>
      <c r="R141" s="150" t="str">
        <f t="shared" si="29"/>
        <v/>
      </c>
      <c r="S141" s="150" t="str">
        <f t="shared" si="30"/>
        <v/>
      </c>
      <c r="T141" s="132" t="str">
        <f t="shared" si="31"/>
        <v/>
      </c>
      <c r="U141" s="132" t="str">
        <f t="shared" si="32"/>
        <v/>
      </c>
      <c r="V141" s="142" t="str">
        <f t="shared" si="34"/>
        <v/>
      </c>
    </row>
    <row r="142" spans="1:22" x14ac:dyDescent="0.2">
      <c r="A142" s="139" t="str">
        <f t="shared" si="33"/>
        <v/>
      </c>
      <c r="B142" s="144">
        <v>26</v>
      </c>
      <c r="C142" s="144" t="str">
        <f>IF(VLOOKUP(B142,Bクラス!$A$10:$I$229,5,FALSE)="","",VLOOKUP(B142,Bクラス!$A$10:$I$229,5,FALSE))</f>
        <v/>
      </c>
      <c r="D142" s="144" t="str">
        <f>IF(VLOOKUP(B142+0.5,Bクラス!$A$10:$I$229,5,FALSE)="","",VLOOKUP(B142+0.5,Bクラス!$A$10:$I$229,5,FALSE))</f>
        <v/>
      </c>
      <c r="E142" s="144" t="str">
        <f t="shared" si="24"/>
        <v>・</v>
      </c>
      <c r="F142" s="144" t="str">
        <f>IF(VLOOKUP(B142+0.25,Bクラス!$A$10:$I$229,5,FALSE)="","",VLOOKUP(B142+0.25,Bクラス!$A$10:$I$229,5,FALSE))</f>
        <v/>
      </c>
      <c r="G142" s="144" t="str">
        <f>IF(VLOOKUP(B142+0.75,Bクラス!$A$10:$I$229,5,FALSE)="","",VLOOKUP(B142+0.75,Bクラス!$A$10:$I$229,5,FALSE))</f>
        <v/>
      </c>
      <c r="H142" s="144" t="str">
        <f t="shared" si="25"/>
        <v>・</v>
      </c>
      <c r="I142" s="144" t="str">
        <f>IF(VLOOKUP(B142,Bクラス!$A$10:$I$229,2,FALSE)="","",VLOOKUP(B142,Bクラス!$A$10:$I$229,2,FALSE))</f>
        <v>BB</v>
      </c>
      <c r="J142" s="144" t="e">
        <f>データ!$B$4</f>
        <v>#N/A</v>
      </c>
      <c r="K142" s="144" t="e">
        <f>データ!$B$5</f>
        <v>#N/A</v>
      </c>
      <c r="L142" s="132" t="str">
        <f t="shared" si="26"/>
        <v/>
      </c>
      <c r="M142" s="141" t="str">
        <f>IF(VLOOKUP(B142,Bクラス!$A$10:$J$229,10,FALSE)="","",VLOOKUP(B142,Bクラス!$A$10:$J$229,10,FALSE))</f>
        <v/>
      </c>
      <c r="O142" s="132">
        <v>246</v>
      </c>
      <c r="P142" s="132" t="str">
        <f t="shared" si="27"/>
        <v/>
      </c>
      <c r="Q142" s="150" t="str">
        <f t="shared" si="28"/>
        <v/>
      </c>
      <c r="R142" s="150" t="str">
        <f t="shared" si="29"/>
        <v/>
      </c>
      <c r="S142" s="150" t="str">
        <f t="shared" si="30"/>
        <v/>
      </c>
      <c r="T142" s="132" t="str">
        <f t="shared" si="31"/>
        <v/>
      </c>
      <c r="U142" s="132" t="str">
        <f t="shared" si="32"/>
        <v/>
      </c>
      <c r="V142" s="142" t="str">
        <f t="shared" si="34"/>
        <v/>
      </c>
    </row>
    <row r="143" spans="1:22" x14ac:dyDescent="0.2">
      <c r="A143" s="139" t="str">
        <f t="shared" si="33"/>
        <v/>
      </c>
      <c r="B143" s="144">
        <v>27</v>
      </c>
      <c r="C143" s="144" t="str">
        <f>IF(VLOOKUP(B143,Bクラス!$A$10:$I$229,5,FALSE)="","",VLOOKUP(B143,Bクラス!$A$10:$I$229,5,FALSE))</f>
        <v/>
      </c>
      <c r="D143" s="144" t="str">
        <f>IF(VLOOKUP(B143+0.5,Bクラス!$A$10:$I$229,5,FALSE)="","",VLOOKUP(B143+0.5,Bクラス!$A$10:$I$229,5,FALSE))</f>
        <v/>
      </c>
      <c r="E143" s="144" t="str">
        <f t="shared" si="24"/>
        <v>・</v>
      </c>
      <c r="F143" s="144" t="str">
        <f>IF(VLOOKUP(B143+0.25,Bクラス!$A$10:$I$229,5,FALSE)="","",VLOOKUP(B143+0.25,Bクラス!$A$10:$I$229,5,FALSE))</f>
        <v/>
      </c>
      <c r="G143" s="144" t="str">
        <f>IF(VLOOKUP(B143+0.75,Bクラス!$A$10:$I$229,5,FALSE)="","",VLOOKUP(B143+0.75,Bクラス!$A$10:$I$229,5,FALSE))</f>
        <v/>
      </c>
      <c r="H143" s="144" t="str">
        <f t="shared" si="25"/>
        <v>・</v>
      </c>
      <c r="I143" s="144" t="str">
        <f>IF(VLOOKUP(B143,Bクラス!$A$10:$I$229,2,FALSE)="","",VLOOKUP(B143,Bクラス!$A$10:$I$229,2,FALSE))</f>
        <v>BB</v>
      </c>
      <c r="J143" s="144" t="e">
        <f>データ!$B$4</f>
        <v>#N/A</v>
      </c>
      <c r="K143" s="144" t="e">
        <f>データ!$B$5</f>
        <v>#N/A</v>
      </c>
      <c r="L143" s="132" t="str">
        <f t="shared" si="26"/>
        <v/>
      </c>
      <c r="M143" s="141" t="str">
        <f>IF(VLOOKUP(B143,Bクラス!$A$10:$J$229,10,FALSE)="","",VLOOKUP(B143,Bクラス!$A$10:$J$229,10,FALSE))</f>
        <v/>
      </c>
      <c r="O143" s="132">
        <v>247</v>
      </c>
      <c r="P143" s="132" t="str">
        <f t="shared" si="27"/>
        <v/>
      </c>
      <c r="Q143" s="150" t="str">
        <f t="shared" si="28"/>
        <v/>
      </c>
      <c r="R143" s="150" t="str">
        <f t="shared" si="29"/>
        <v/>
      </c>
      <c r="S143" s="150" t="str">
        <f t="shared" si="30"/>
        <v/>
      </c>
      <c r="T143" s="132" t="str">
        <f t="shared" si="31"/>
        <v/>
      </c>
      <c r="U143" s="132" t="str">
        <f t="shared" si="32"/>
        <v/>
      </c>
      <c r="V143" s="142" t="str">
        <f t="shared" si="34"/>
        <v/>
      </c>
    </row>
    <row r="144" spans="1:22" x14ac:dyDescent="0.2">
      <c r="A144" s="139" t="str">
        <f t="shared" si="33"/>
        <v/>
      </c>
      <c r="B144" s="144">
        <v>28</v>
      </c>
      <c r="C144" s="144" t="str">
        <f>IF(VLOOKUP(B144,Bクラス!$A$10:$I$229,5,FALSE)="","",VLOOKUP(B144,Bクラス!$A$10:$I$229,5,FALSE))</f>
        <v/>
      </c>
      <c r="D144" s="144" t="str">
        <f>IF(VLOOKUP(B144+0.5,Bクラス!$A$10:$I$229,5,FALSE)="","",VLOOKUP(B144+0.5,Bクラス!$A$10:$I$229,5,FALSE))</f>
        <v/>
      </c>
      <c r="E144" s="144" t="str">
        <f t="shared" si="24"/>
        <v>・</v>
      </c>
      <c r="F144" s="144" t="str">
        <f>IF(VLOOKUP(B144+0.25,Bクラス!$A$10:$I$229,5,FALSE)="","",VLOOKUP(B144+0.25,Bクラス!$A$10:$I$229,5,FALSE))</f>
        <v/>
      </c>
      <c r="G144" s="144" t="str">
        <f>IF(VLOOKUP(B144+0.75,Bクラス!$A$10:$I$229,5,FALSE)="","",VLOOKUP(B144+0.75,Bクラス!$A$10:$I$229,5,FALSE))</f>
        <v/>
      </c>
      <c r="H144" s="144" t="str">
        <f t="shared" si="25"/>
        <v>・</v>
      </c>
      <c r="I144" s="144" t="str">
        <f>IF(VLOOKUP(B144,Bクラス!$A$10:$I$229,2,FALSE)="","",VLOOKUP(B144,Bクラス!$A$10:$I$229,2,FALSE))</f>
        <v>BB</v>
      </c>
      <c r="J144" s="144" t="e">
        <f>データ!$B$4</f>
        <v>#N/A</v>
      </c>
      <c r="K144" s="144" t="e">
        <f>データ!$B$5</f>
        <v>#N/A</v>
      </c>
      <c r="L144" s="132" t="str">
        <f t="shared" si="26"/>
        <v/>
      </c>
      <c r="M144" s="141" t="str">
        <f>IF(VLOOKUP(B144,Bクラス!$A$10:$J$229,10,FALSE)="","",VLOOKUP(B144,Bクラス!$A$10:$J$229,10,FALSE))</f>
        <v/>
      </c>
      <c r="O144" s="132">
        <v>248</v>
      </c>
      <c r="P144" s="132" t="str">
        <f t="shared" si="27"/>
        <v/>
      </c>
      <c r="Q144" s="150" t="str">
        <f t="shared" si="28"/>
        <v/>
      </c>
      <c r="R144" s="150" t="str">
        <f t="shared" si="29"/>
        <v/>
      </c>
      <c r="S144" s="150" t="str">
        <f t="shared" si="30"/>
        <v/>
      </c>
      <c r="T144" s="132" t="str">
        <f t="shared" si="31"/>
        <v/>
      </c>
      <c r="U144" s="132" t="str">
        <f t="shared" si="32"/>
        <v/>
      </c>
      <c r="V144" s="142" t="str">
        <f t="shared" si="34"/>
        <v/>
      </c>
    </row>
    <row r="145" spans="1:22" x14ac:dyDescent="0.2">
      <c r="A145" s="139" t="str">
        <f t="shared" si="33"/>
        <v/>
      </c>
      <c r="B145" s="144">
        <v>29</v>
      </c>
      <c r="C145" s="144" t="str">
        <f>IF(VLOOKUP(B145,Bクラス!$A$10:$I$229,5,FALSE)="","",VLOOKUP(B145,Bクラス!$A$10:$I$229,5,FALSE))</f>
        <v/>
      </c>
      <c r="D145" s="144" t="str">
        <f>IF(VLOOKUP(B145+0.5,Bクラス!$A$10:$I$229,5,FALSE)="","",VLOOKUP(B145+0.5,Bクラス!$A$10:$I$229,5,FALSE))</f>
        <v/>
      </c>
      <c r="E145" s="144" t="str">
        <f t="shared" si="24"/>
        <v>・</v>
      </c>
      <c r="F145" s="144" t="str">
        <f>IF(VLOOKUP(B145+0.25,Bクラス!$A$10:$I$229,5,FALSE)="","",VLOOKUP(B145+0.25,Bクラス!$A$10:$I$229,5,FALSE))</f>
        <v/>
      </c>
      <c r="G145" s="144" t="str">
        <f>IF(VLOOKUP(B145+0.75,Bクラス!$A$10:$I$229,5,FALSE)="","",VLOOKUP(B145+0.75,Bクラス!$A$10:$I$229,5,FALSE))</f>
        <v/>
      </c>
      <c r="H145" s="144" t="str">
        <f t="shared" si="25"/>
        <v>・</v>
      </c>
      <c r="I145" s="144" t="str">
        <f>IF(VLOOKUP(B145,Bクラス!$A$10:$I$229,2,FALSE)="","",VLOOKUP(B145,Bクラス!$A$10:$I$229,2,FALSE))</f>
        <v>BB</v>
      </c>
      <c r="J145" s="144" t="e">
        <f>データ!$B$4</f>
        <v>#N/A</v>
      </c>
      <c r="K145" s="144" t="e">
        <f>データ!$B$5</f>
        <v>#N/A</v>
      </c>
      <c r="L145" s="132" t="str">
        <f t="shared" si="26"/>
        <v/>
      </c>
      <c r="M145" s="141" t="str">
        <f>IF(VLOOKUP(B145,Bクラス!$A$10:$J$229,10,FALSE)="","",VLOOKUP(B145,Bクラス!$A$10:$J$229,10,FALSE))</f>
        <v/>
      </c>
      <c r="O145" s="132">
        <v>249</v>
      </c>
      <c r="P145" s="132" t="str">
        <f t="shared" si="27"/>
        <v/>
      </c>
      <c r="Q145" s="150" t="str">
        <f t="shared" si="28"/>
        <v/>
      </c>
      <c r="R145" s="150" t="str">
        <f t="shared" si="29"/>
        <v/>
      </c>
      <c r="S145" s="150" t="str">
        <f t="shared" si="30"/>
        <v/>
      </c>
      <c r="T145" s="132" t="str">
        <f t="shared" si="31"/>
        <v/>
      </c>
      <c r="U145" s="132" t="str">
        <f t="shared" si="32"/>
        <v/>
      </c>
      <c r="V145" s="142" t="str">
        <f t="shared" si="34"/>
        <v/>
      </c>
    </row>
    <row r="146" spans="1:22" x14ac:dyDescent="0.2">
      <c r="A146" s="139" t="str">
        <f t="shared" si="33"/>
        <v/>
      </c>
      <c r="B146" s="144">
        <v>30</v>
      </c>
      <c r="C146" s="144" t="str">
        <f>IF(VLOOKUP(B146,Bクラス!$A$10:$I$229,5,FALSE)="","",VLOOKUP(B146,Bクラス!$A$10:$I$229,5,FALSE))</f>
        <v/>
      </c>
      <c r="D146" s="144" t="str">
        <f>IF(VLOOKUP(B146+0.5,Bクラス!$A$10:$I$229,5,FALSE)="","",VLOOKUP(B146+0.5,Bクラス!$A$10:$I$229,5,FALSE))</f>
        <v/>
      </c>
      <c r="E146" s="144" t="str">
        <f t="shared" si="24"/>
        <v>・</v>
      </c>
      <c r="F146" s="144" t="str">
        <f>IF(VLOOKUP(B146+0.25,Bクラス!$A$10:$I$229,5,FALSE)="","",VLOOKUP(B146+0.25,Bクラス!$A$10:$I$229,5,FALSE))</f>
        <v/>
      </c>
      <c r="G146" s="144" t="str">
        <f>IF(VLOOKUP(B146+0.75,Bクラス!$A$10:$I$229,5,FALSE)="","",VLOOKUP(B146+0.75,Bクラス!$A$10:$I$229,5,FALSE))</f>
        <v/>
      </c>
      <c r="H146" s="144" t="str">
        <f t="shared" si="25"/>
        <v>・</v>
      </c>
      <c r="I146" s="144" t="str">
        <f>IF(VLOOKUP(B146,Bクラス!$A$10:$I$229,2,FALSE)="","",VLOOKUP(B146,Bクラス!$A$10:$I$229,2,FALSE))</f>
        <v>BB</v>
      </c>
      <c r="J146" s="144" t="e">
        <f>データ!$B$4</f>
        <v>#N/A</v>
      </c>
      <c r="K146" s="144" t="e">
        <f>データ!$B$5</f>
        <v>#N/A</v>
      </c>
      <c r="L146" s="132" t="str">
        <f t="shared" si="26"/>
        <v/>
      </c>
      <c r="M146" s="141" t="str">
        <f>IF(VLOOKUP(B146,Bクラス!$A$10:$J$229,10,FALSE)="","",VLOOKUP(B146,Bクラス!$A$10:$J$229,10,FALSE))</f>
        <v/>
      </c>
      <c r="O146" s="132">
        <v>250</v>
      </c>
      <c r="P146" s="132" t="str">
        <f t="shared" si="27"/>
        <v/>
      </c>
      <c r="Q146" s="150" t="str">
        <f t="shared" si="28"/>
        <v/>
      </c>
      <c r="R146" s="150" t="str">
        <f t="shared" si="29"/>
        <v/>
      </c>
      <c r="S146" s="150" t="str">
        <f t="shared" si="30"/>
        <v/>
      </c>
      <c r="T146" s="132" t="str">
        <f t="shared" si="31"/>
        <v/>
      </c>
      <c r="U146" s="132" t="str">
        <f t="shared" si="32"/>
        <v/>
      </c>
      <c r="V146" s="142" t="str">
        <f t="shared" si="34"/>
        <v/>
      </c>
    </row>
    <row r="147" spans="1:22" x14ac:dyDescent="0.2">
      <c r="A147" s="139" t="str">
        <f t="shared" si="33"/>
        <v/>
      </c>
      <c r="B147" s="144">
        <v>31</v>
      </c>
      <c r="C147" s="144" t="str">
        <f>IF(VLOOKUP(B147,Bクラス!$A$10:$I$229,5,FALSE)="","",VLOOKUP(B147,Bクラス!$A$10:$I$229,5,FALSE))</f>
        <v/>
      </c>
      <c r="D147" s="144" t="str">
        <f>IF(VLOOKUP(B147+0.5,Bクラス!$A$10:$I$229,5,FALSE)="","",VLOOKUP(B147+0.5,Bクラス!$A$10:$I$229,5,FALSE))</f>
        <v/>
      </c>
      <c r="E147" s="144" t="str">
        <f t="shared" si="24"/>
        <v>・</v>
      </c>
      <c r="F147" s="144" t="str">
        <f>IF(VLOOKUP(B147+0.25,Bクラス!$A$10:$I$229,5,FALSE)="","",VLOOKUP(B147+0.25,Bクラス!$A$10:$I$229,5,FALSE))</f>
        <v/>
      </c>
      <c r="G147" s="144" t="str">
        <f>IF(VLOOKUP(B147+0.75,Bクラス!$A$10:$I$229,5,FALSE)="","",VLOOKUP(B147+0.75,Bクラス!$A$10:$I$229,5,FALSE))</f>
        <v/>
      </c>
      <c r="H147" s="144" t="str">
        <f t="shared" si="25"/>
        <v>・</v>
      </c>
      <c r="I147" s="144" t="str">
        <f>IF(VLOOKUP(B147,Bクラス!$A$10:$I$229,2,FALSE)="","",VLOOKUP(B147,Bクラス!$A$10:$I$229,2,FALSE))</f>
        <v>BB</v>
      </c>
      <c r="J147" s="144" t="e">
        <f>データ!$B$4</f>
        <v>#N/A</v>
      </c>
      <c r="K147" s="144" t="e">
        <f>データ!$B$5</f>
        <v>#N/A</v>
      </c>
      <c r="L147" s="132" t="str">
        <f t="shared" si="26"/>
        <v/>
      </c>
      <c r="M147" s="141" t="str">
        <f>IF(VLOOKUP(B147,Bクラス!$A$10:$J$229,10,FALSE)="","",VLOOKUP(B147,Bクラス!$A$10:$J$229,10,FALSE))</f>
        <v/>
      </c>
      <c r="O147" s="132">
        <v>251</v>
      </c>
      <c r="P147" s="132" t="str">
        <f t="shared" si="27"/>
        <v/>
      </c>
      <c r="Q147" s="150" t="str">
        <f t="shared" si="28"/>
        <v/>
      </c>
      <c r="R147" s="150" t="str">
        <f t="shared" si="29"/>
        <v/>
      </c>
      <c r="S147" s="150" t="str">
        <f t="shared" si="30"/>
        <v/>
      </c>
      <c r="T147" s="132" t="str">
        <f t="shared" si="31"/>
        <v/>
      </c>
      <c r="U147" s="132" t="str">
        <f t="shared" si="32"/>
        <v/>
      </c>
      <c r="V147" s="142" t="str">
        <f t="shared" si="34"/>
        <v/>
      </c>
    </row>
    <row r="148" spans="1:22" x14ac:dyDescent="0.2">
      <c r="A148" s="139" t="str">
        <f t="shared" si="33"/>
        <v/>
      </c>
      <c r="B148" s="144">
        <v>32</v>
      </c>
      <c r="C148" s="144" t="str">
        <f>IF(VLOOKUP(B148,Bクラス!$A$10:$I$229,5,FALSE)="","",VLOOKUP(B148,Bクラス!$A$10:$I$229,5,FALSE))</f>
        <v/>
      </c>
      <c r="D148" s="144" t="str">
        <f>IF(VLOOKUP(B148+0.5,Bクラス!$A$10:$I$229,5,FALSE)="","",VLOOKUP(B148+0.5,Bクラス!$A$10:$I$229,5,FALSE))</f>
        <v/>
      </c>
      <c r="E148" s="144" t="str">
        <f t="shared" si="24"/>
        <v>・</v>
      </c>
      <c r="F148" s="144" t="str">
        <f>IF(VLOOKUP(B148+0.25,Bクラス!$A$10:$I$229,5,FALSE)="","",VLOOKUP(B148+0.25,Bクラス!$A$10:$I$229,5,FALSE))</f>
        <v/>
      </c>
      <c r="G148" s="144" t="str">
        <f>IF(VLOOKUP(B148+0.75,Bクラス!$A$10:$I$229,5,FALSE)="","",VLOOKUP(B148+0.75,Bクラス!$A$10:$I$229,5,FALSE))</f>
        <v/>
      </c>
      <c r="H148" s="144" t="str">
        <f t="shared" si="25"/>
        <v>・</v>
      </c>
      <c r="I148" s="144" t="str">
        <f>IF(VLOOKUP(B148,Bクラス!$A$10:$I$229,2,FALSE)="","",VLOOKUP(B148,Bクラス!$A$10:$I$229,2,FALSE))</f>
        <v>BB</v>
      </c>
      <c r="J148" s="144" t="e">
        <f>データ!$B$4</f>
        <v>#N/A</v>
      </c>
      <c r="K148" s="144" t="e">
        <f>データ!$B$5</f>
        <v>#N/A</v>
      </c>
      <c r="L148" s="132" t="str">
        <f t="shared" si="26"/>
        <v/>
      </c>
      <c r="M148" s="141" t="str">
        <f>IF(VLOOKUP(B148,Bクラス!$A$10:$J$229,10,FALSE)="","",VLOOKUP(B148,Bクラス!$A$10:$J$229,10,FALSE))</f>
        <v/>
      </c>
      <c r="O148" s="132">
        <v>252</v>
      </c>
      <c r="P148" s="132" t="str">
        <f t="shared" si="27"/>
        <v/>
      </c>
      <c r="Q148" s="150" t="str">
        <f t="shared" si="28"/>
        <v/>
      </c>
      <c r="R148" s="150" t="str">
        <f t="shared" si="29"/>
        <v/>
      </c>
      <c r="S148" s="150" t="str">
        <f t="shared" si="30"/>
        <v/>
      </c>
      <c r="T148" s="132" t="str">
        <f t="shared" si="31"/>
        <v/>
      </c>
      <c r="U148" s="132" t="str">
        <f t="shared" si="32"/>
        <v/>
      </c>
      <c r="V148" s="142" t="str">
        <f t="shared" si="34"/>
        <v/>
      </c>
    </row>
    <row r="149" spans="1:22" x14ac:dyDescent="0.2">
      <c r="A149" s="139" t="str">
        <f t="shared" si="33"/>
        <v/>
      </c>
      <c r="B149" s="144">
        <v>33</v>
      </c>
      <c r="C149" s="144" t="str">
        <f>IF(VLOOKUP(B149,Bクラス!$A$10:$I$229,5,FALSE)="","",VLOOKUP(B149,Bクラス!$A$10:$I$229,5,FALSE))</f>
        <v/>
      </c>
      <c r="D149" s="144" t="str">
        <f>IF(VLOOKUP(B149+0.5,Bクラス!$A$10:$I$229,5,FALSE)="","",VLOOKUP(B149+0.5,Bクラス!$A$10:$I$229,5,FALSE))</f>
        <v/>
      </c>
      <c r="E149" s="144" t="str">
        <f t="shared" si="24"/>
        <v>・</v>
      </c>
      <c r="F149" s="144" t="str">
        <f>IF(VLOOKUP(B149+0.25,Bクラス!$A$10:$I$229,5,FALSE)="","",VLOOKUP(B149+0.25,Bクラス!$A$10:$I$229,5,FALSE))</f>
        <v/>
      </c>
      <c r="G149" s="144" t="str">
        <f>IF(VLOOKUP(B149+0.75,Bクラス!$A$10:$I$229,5,FALSE)="","",VLOOKUP(B149+0.75,Bクラス!$A$10:$I$229,5,FALSE))</f>
        <v/>
      </c>
      <c r="H149" s="144" t="str">
        <f t="shared" si="25"/>
        <v>・</v>
      </c>
      <c r="I149" s="144" t="str">
        <f>IF(VLOOKUP(B149,Bクラス!$A$10:$I$229,2,FALSE)="","",VLOOKUP(B149,Bクラス!$A$10:$I$229,2,FALSE))</f>
        <v>BB</v>
      </c>
      <c r="J149" s="144" t="e">
        <f>データ!$B$4</f>
        <v>#N/A</v>
      </c>
      <c r="K149" s="144" t="e">
        <f>データ!$B$5</f>
        <v>#N/A</v>
      </c>
      <c r="L149" s="132" t="str">
        <f t="shared" si="26"/>
        <v/>
      </c>
      <c r="M149" s="141" t="str">
        <f>IF(VLOOKUP(B149,Bクラス!$A$10:$J$229,10,FALSE)="","",VLOOKUP(B149,Bクラス!$A$10:$J$229,10,FALSE))</f>
        <v/>
      </c>
      <c r="O149" s="132">
        <v>253</v>
      </c>
      <c r="P149" s="132" t="str">
        <f t="shared" si="27"/>
        <v/>
      </c>
      <c r="Q149" s="150" t="str">
        <f t="shared" si="28"/>
        <v/>
      </c>
      <c r="R149" s="150" t="str">
        <f t="shared" si="29"/>
        <v/>
      </c>
      <c r="S149" s="150" t="str">
        <f t="shared" si="30"/>
        <v/>
      </c>
      <c r="T149" s="132" t="str">
        <f t="shared" si="31"/>
        <v/>
      </c>
      <c r="U149" s="132" t="str">
        <f t="shared" si="32"/>
        <v/>
      </c>
      <c r="V149" s="142" t="str">
        <f t="shared" si="34"/>
        <v/>
      </c>
    </row>
    <row r="150" spans="1:22" x14ac:dyDescent="0.2">
      <c r="A150" s="139" t="str">
        <f t="shared" si="33"/>
        <v/>
      </c>
      <c r="B150" s="144">
        <v>34</v>
      </c>
      <c r="C150" s="144" t="str">
        <f>IF(VLOOKUP(B150,Bクラス!$A$10:$I$229,5,FALSE)="","",VLOOKUP(B150,Bクラス!$A$10:$I$229,5,FALSE))</f>
        <v/>
      </c>
      <c r="D150" s="144" t="str">
        <f>IF(VLOOKUP(B150+0.5,Bクラス!$A$10:$I$229,5,FALSE)="","",VLOOKUP(B150+0.5,Bクラス!$A$10:$I$229,5,FALSE))</f>
        <v/>
      </c>
      <c r="E150" s="144" t="str">
        <f t="shared" si="24"/>
        <v>・</v>
      </c>
      <c r="F150" s="144" t="str">
        <f>IF(VLOOKUP(B150+0.25,Bクラス!$A$10:$I$229,5,FALSE)="","",VLOOKUP(B150+0.25,Bクラス!$A$10:$I$229,5,FALSE))</f>
        <v/>
      </c>
      <c r="G150" s="144" t="str">
        <f>IF(VLOOKUP(B150+0.75,Bクラス!$A$10:$I$229,5,FALSE)="","",VLOOKUP(B150+0.75,Bクラス!$A$10:$I$229,5,FALSE))</f>
        <v/>
      </c>
      <c r="H150" s="144" t="str">
        <f t="shared" si="25"/>
        <v>・</v>
      </c>
      <c r="I150" s="144" t="str">
        <f>IF(VLOOKUP(B150,Bクラス!$A$10:$I$229,2,FALSE)="","",VLOOKUP(B150,Bクラス!$A$10:$I$229,2,FALSE))</f>
        <v>BB</v>
      </c>
      <c r="J150" s="144" t="e">
        <f>データ!$B$4</f>
        <v>#N/A</v>
      </c>
      <c r="K150" s="144" t="e">
        <f>データ!$B$5</f>
        <v>#N/A</v>
      </c>
      <c r="L150" s="132" t="str">
        <f t="shared" si="26"/>
        <v/>
      </c>
      <c r="M150" s="141" t="str">
        <f>IF(VLOOKUP(B150,Bクラス!$A$10:$J$229,10,FALSE)="","",VLOOKUP(B150,Bクラス!$A$10:$J$229,10,FALSE))</f>
        <v/>
      </c>
      <c r="O150" s="132">
        <v>254</v>
      </c>
      <c r="P150" s="132" t="str">
        <f t="shared" si="27"/>
        <v/>
      </c>
      <c r="Q150" s="150" t="str">
        <f t="shared" si="28"/>
        <v/>
      </c>
      <c r="R150" s="150" t="str">
        <f t="shared" si="29"/>
        <v/>
      </c>
      <c r="S150" s="150" t="str">
        <f t="shared" si="30"/>
        <v/>
      </c>
      <c r="T150" s="132" t="str">
        <f t="shared" si="31"/>
        <v/>
      </c>
      <c r="U150" s="132" t="str">
        <f t="shared" si="32"/>
        <v/>
      </c>
      <c r="V150" s="142" t="str">
        <f t="shared" si="34"/>
        <v/>
      </c>
    </row>
    <row r="151" spans="1:22" x14ac:dyDescent="0.2">
      <c r="A151" s="139" t="str">
        <f t="shared" si="33"/>
        <v/>
      </c>
      <c r="B151" s="144">
        <v>35</v>
      </c>
      <c r="C151" s="144" t="str">
        <f>IF(VLOOKUP(B151,Bクラス!$A$10:$I$229,5,FALSE)="","",VLOOKUP(B151,Bクラス!$A$10:$I$229,5,FALSE))</f>
        <v/>
      </c>
      <c r="D151" s="144" t="str">
        <f>IF(VLOOKUP(B151+0.5,Bクラス!$A$10:$I$229,5,FALSE)="","",VLOOKUP(B151+0.5,Bクラス!$A$10:$I$229,5,FALSE))</f>
        <v/>
      </c>
      <c r="E151" s="144" t="str">
        <f t="shared" si="24"/>
        <v>・</v>
      </c>
      <c r="F151" s="144" t="str">
        <f>IF(VLOOKUP(B151+0.25,Bクラス!$A$10:$I$229,5,FALSE)="","",VLOOKUP(B151+0.25,Bクラス!$A$10:$I$229,5,FALSE))</f>
        <v/>
      </c>
      <c r="G151" s="144" t="str">
        <f>IF(VLOOKUP(B151+0.75,Bクラス!$A$10:$I$229,5,FALSE)="","",VLOOKUP(B151+0.75,Bクラス!$A$10:$I$229,5,FALSE))</f>
        <v/>
      </c>
      <c r="H151" s="144" t="str">
        <f t="shared" si="25"/>
        <v>・</v>
      </c>
      <c r="I151" s="144" t="str">
        <f>IF(VLOOKUP(B151,Bクラス!$A$10:$I$229,2,FALSE)="","",VLOOKUP(B151,Bクラス!$A$10:$I$229,2,FALSE))</f>
        <v>BB</v>
      </c>
      <c r="J151" s="144" t="e">
        <f>データ!$B$4</f>
        <v>#N/A</v>
      </c>
      <c r="K151" s="144" t="e">
        <f>データ!$B$5</f>
        <v>#N/A</v>
      </c>
      <c r="L151" s="132" t="str">
        <f t="shared" si="26"/>
        <v/>
      </c>
      <c r="M151" s="141" t="str">
        <f>IF(VLOOKUP(B151,Bクラス!$A$10:$J$229,10,FALSE)="","",VLOOKUP(B151,Bクラス!$A$10:$J$229,10,FALSE))</f>
        <v/>
      </c>
      <c r="O151" s="132">
        <v>255</v>
      </c>
      <c r="P151" s="132" t="str">
        <f t="shared" si="27"/>
        <v/>
      </c>
      <c r="Q151" s="150" t="str">
        <f t="shared" si="28"/>
        <v/>
      </c>
      <c r="R151" s="150" t="str">
        <f t="shared" si="29"/>
        <v/>
      </c>
      <c r="S151" s="150" t="str">
        <f t="shared" si="30"/>
        <v/>
      </c>
      <c r="T151" s="132" t="str">
        <f t="shared" si="31"/>
        <v/>
      </c>
      <c r="U151" s="132" t="str">
        <f t="shared" si="32"/>
        <v/>
      </c>
      <c r="V151" s="142" t="str">
        <f t="shared" si="34"/>
        <v/>
      </c>
    </row>
    <row r="152" spans="1:22" x14ac:dyDescent="0.2">
      <c r="A152" s="139" t="str">
        <f t="shared" si="33"/>
        <v/>
      </c>
      <c r="B152" s="144">
        <v>36</v>
      </c>
      <c r="C152" s="144" t="str">
        <f>IF(VLOOKUP(B152,Bクラス!$A$10:$I$229,5,FALSE)="","",VLOOKUP(B152,Bクラス!$A$10:$I$229,5,FALSE))</f>
        <v/>
      </c>
      <c r="D152" s="144" t="str">
        <f>IF(VLOOKUP(B152+0.5,Bクラス!$A$10:$I$229,5,FALSE)="","",VLOOKUP(B152+0.5,Bクラス!$A$10:$I$229,5,FALSE))</f>
        <v/>
      </c>
      <c r="E152" s="144" t="str">
        <f t="shared" si="24"/>
        <v>・</v>
      </c>
      <c r="F152" s="144" t="str">
        <f>IF(VLOOKUP(B152+0.25,Bクラス!$A$10:$I$229,5,FALSE)="","",VLOOKUP(B152+0.25,Bクラス!$A$10:$I$229,5,FALSE))</f>
        <v/>
      </c>
      <c r="G152" s="144" t="str">
        <f>IF(VLOOKUP(B152+0.75,Bクラス!$A$10:$I$229,5,FALSE)="","",VLOOKUP(B152+0.75,Bクラス!$A$10:$I$229,5,FALSE))</f>
        <v/>
      </c>
      <c r="H152" s="144" t="str">
        <f t="shared" si="25"/>
        <v>・</v>
      </c>
      <c r="I152" s="144" t="str">
        <f>IF(VLOOKUP(B152,Bクラス!$A$10:$I$229,2,FALSE)="","",VLOOKUP(B152,Bクラス!$A$10:$I$229,2,FALSE))</f>
        <v>BB</v>
      </c>
      <c r="J152" s="144" t="e">
        <f>データ!$B$4</f>
        <v>#N/A</v>
      </c>
      <c r="K152" s="144" t="e">
        <f>データ!$B$5</f>
        <v>#N/A</v>
      </c>
      <c r="L152" s="132" t="str">
        <f t="shared" si="26"/>
        <v/>
      </c>
      <c r="M152" s="141" t="str">
        <f>IF(VLOOKUP(B152,Bクラス!$A$10:$J$229,10,FALSE)="","",VLOOKUP(B152,Bクラス!$A$10:$J$229,10,FALSE))</f>
        <v/>
      </c>
      <c r="O152" s="132">
        <v>256</v>
      </c>
      <c r="P152" s="132" t="str">
        <f t="shared" si="27"/>
        <v/>
      </c>
      <c r="Q152" s="150" t="str">
        <f t="shared" si="28"/>
        <v/>
      </c>
      <c r="R152" s="150" t="str">
        <f t="shared" si="29"/>
        <v/>
      </c>
      <c r="S152" s="150" t="str">
        <f t="shared" si="30"/>
        <v/>
      </c>
      <c r="T152" s="132" t="str">
        <f t="shared" si="31"/>
        <v/>
      </c>
      <c r="U152" s="132" t="str">
        <f t="shared" si="32"/>
        <v/>
      </c>
      <c r="V152" s="142" t="str">
        <f t="shared" si="34"/>
        <v/>
      </c>
    </row>
    <row r="153" spans="1:22" x14ac:dyDescent="0.2">
      <c r="A153" s="139" t="str">
        <f t="shared" si="33"/>
        <v/>
      </c>
      <c r="B153" s="144">
        <v>37</v>
      </c>
      <c r="C153" s="144" t="str">
        <f>IF(VLOOKUP(B153,Bクラス!$A$10:$I$229,5,FALSE)="","",VLOOKUP(B153,Bクラス!$A$10:$I$229,5,FALSE))</f>
        <v/>
      </c>
      <c r="D153" s="144" t="str">
        <f>IF(VLOOKUP(B153+0.5,Bクラス!$A$10:$I$229,5,FALSE)="","",VLOOKUP(B153+0.5,Bクラス!$A$10:$I$229,5,FALSE))</f>
        <v/>
      </c>
      <c r="E153" s="144" t="str">
        <f t="shared" si="24"/>
        <v>・</v>
      </c>
      <c r="F153" s="144" t="str">
        <f>IF(VLOOKUP(B153+0.25,Bクラス!$A$10:$I$229,5,FALSE)="","",VLOOKUP(B153+0.25,Bクラス!$A$10:$I$229,5,FALSE))</f>
        <v/>
      </c>
      <c r="G153" s="144" t="str">
        <f>IF(VLOOKUP(B153+0.75,Bクラス!$A$10:$I$229,5,FALSE)="","",VLOOKUP(B153+0.75,Bクラス!$A$10:$I$229,5,FALSE))</f>
        <v/>
      </c>
      <c r="H153" s="144" t="str">
        <f t="shared" si="25"/>
        <v>・</v>
      </c>
      <c r="I153" s="144" t="str">
        <f>IF(VLOOKUP(B153,Bクラス!$A$10:$I$229,2,FALSE)="","",VLOOKUP(B153,Bクラス!$A$10:$I$229,2,FALSE))</f>
        <v>BB</v>
      </c>
      <c r="J153" s="144" t="e">
        <f>データ!$B$4</f>
        <v>#N/A</v>
      </c>
      <c r="K153" s="144" t="e">
        <f>データ!$B$5</f>
        <v>#N/A</v>
      </c>
      <c r="L153" s="132" t="str">
        <f t="shared" si="26"/>
        <v/>
      </c>
      <c r="M153" s="141" t="str">
        <f>IF(VLOOKUP(B153,Bクラス!$A$10:$J$229,10,FALSE)="","",VLOOKUP(B153,Bクラス!$A$10:$J$229,10,FALSE))</f>
        <v/>
      </c>
      <c r="O153" s="132">
        <v>257</v>
      </c>
      <c r="P153" s="132" t="str">
        <f t="shared" si="27"/>
        <v/>
      </c>
      <c r="Q153" s="150" t="str">
        <f t="shared" si="28"/>
        <v/>
      </c>
      <c r="R153" s="150" t="str">
        <f t="shared" si="29"/>
        <v/>
      </c>
      <c r="S153" s="150" t="str">
        <f t="shared" si="30"/>
        <v/>
      </c>
      <c r="T153" s="132" t="str">
        <f t="shared" si="31"/>
        <v/>
      </c>
      <c r="U153" s="132" t="str">
        <f t="shared" si="32"/>
        <v/>
      </c>
      <c r="V153" s="142" t="str">
        <f t="shared" si="34"/>
        <v/>
      </c>
    </row>
    <row r="154" spans="1:22" x14ac:dyDescent="0.2">
      <c r="A154" s="139" t="str">
        <f t="shared" si="33"/>
        <v/>
      </c>
      <c r="B154" s="144">
        <v>38</v>
      </c>
      <c r="C154" s="144" t="str">
        <f>IF(VLOOKUP(B154,Bクラス!$A$10:$I$229,5,FALSE)="","",VLOOKUP(B154,Bクラス!$A$10:$I$229,5,FALSE))</f>
        <v/>
      </c>
      <c r="D154" s="144" t="str">
        <f>IF(VLOOKUP(B154+0.5,Bクラス!$A$10:$I$229,5,FALSE)="","",VLOOKUP(B154+0.5,Bクラス!$A$10:$I$229,5,FALSE))</f>
        <v/>
      </c>
      <c r="E154" s="144" t="str">
        <f t="shared" si="24"/>
        <v>・</v>
      </c>
      <c r="F154" s="144" t="str">
        <f>IF(VLOOKUP(B154+0.25,Bクラス!$A$10:$I$229,5,FALSE)="","",VLOOKUP(B154+0.25,Bクラス!$A$10:$I$229,5,FALSE))</f>
        <v/>
      </c>
      <c r="G154" s="144" t="str">
        <f>IF(VLOOKUP(B154+0.75,Bクラス!$A$10:$I$229,5,FALSE)="","",VLOOKUP(B154+0.75,Bクラス!$A$10:$I$229,5,FALSE))</f>
        <v/>
      </c>
      <c r="H154" s="144" t="str">
        <f t="shared" si="25"/>
        <v>・</v>
      </c>
      <c r="I154" s="144" t="str">
        <f>IF(VLOOKUP(B154,Bクラス!$A$10:$I$229,2,FALSE)="","",VLOOKUP(B154,Bクラス!$A$10:$I$229,2,FALSE))</f>
        <v>BB</v>
      </c>
      <c r="J154" s="144" t="e">
        <f>データ!$B$4</f>
        <v>#N/A</v>
      </c>
      <c r="K154" s="144" t="e">
        <f>データ!$B$5</f>
        <v>#N/A</v>
      </c>
      <c r="L154" s="132" t="str">
        <f t="shared" si="26"/>
        <v/>
      </c>
      <c r="M154" s="141" t="str">
        <f>IF(VLOOKUP(B154,Bクラス!$A$10:$J$229,10,FALSE)="","",VLOOKUP(B154,Bクラス!$A$10:$J$229,10,FALSE))</f>
        <v/>
      </c>
      <c r="O154" s="132">
        <v>258</v>
      </c>
      <c r="P154" s="132" t="str">
        <f t="shared" si="27"/>
        <v/>
      </c>
      <c r="Q154" s="150" t="str">
        <f t="shared" si="28"/>
        <v/>
      </c>
      <c r="R154" s="150" t="str">
        <f t="shared" si="29"/>
        <v/>
      </c>
      <c r="S154" s="150" t="str">
        <f t="shared" si="30"/>
        <v/>
      </c>
      <c r="T154" s="132" t="str">
        <f t="shared" si="31"/>
        <v/>
      </c>
      <c r="U154" s="132" t="str">
        <f t="shared" si="32"/>
        <v/>
      </c>
      <c r="V154" s="142" t="str">
        <f t="shared" si="34"/>
        <v/>
      </c>
    </row>
    <row r="155" spans="1:22" x14ac:dyDescent="0.2">
      <c r="A155" s="139" t="str">
        <f t="shared" si="33"/>
        <v/>
      </c>
      <c r="B155" s="144">
        <v>39</v>
      </c>
      <c r="C155" s="144" t="str">
        <f>IF(VLOOKUP(B155,Bクラス!$A$10:$I$229,5,FALSE)="","",VLOOKUP(B155,Bクラス!$A$10:$I$229,5,FALSE))</f>
        <v/>
      </c>
      <c r="D155" s="144" t="str">
        <f>IF(VLOOKUP(B155+0.5,Bクラス!$A$10:$I$229,5,FALSE)="","",VLOOKUP(B155+0.5,Bクラス!$A$10:$I$229,5,FALSE))</f>
        <v/>
      </c>
      <c r="E155" s="144" t="str">
        <f t="shared" si="24"/>
        <v>・</v>
      </c>
      <c r="F155" s="144" t="str">
        <f>IF(VLOOKUP(B155+0.25,Bクラス!$A$10:$I$229,5,FALSE)="","",VLOOKUP(B155+0.25,Bクラス!$A$10:$I$229,5,FALSE))</f>
        <v/>
      </c>
      <c r="G155" s="144" t="str">
        <f>IF(VLOOKUP(B155+0.75,Bクラス!$A$10:$I$229,5,FALSE)="","",VLOOKUP(B155+0.75,Bクラス!$A$10:$I$229,5,FALSE))</f>
        <v/>
      </c>
      <c r="H155" s="144" t="str">
        <f t="shared" si="25"/>
        <v>・</v>
      </c>
      <c r="I155" s="144" t="str">
        <f>IF(VLOOKUP(B155,Bクラス!$A$10:$I$229,2,FALSE)="","",VLOOKUP(B155,Bクラス!$A$10:$I$229,2,FALSE))</f>
        <v>BB</v>
      </c>
      <c r="J155" s="144" t="e">
        <f>データ!$B$4</f>
        <v>#N/A</v>
      </c>
      <c r="K155" s="144" t="e">
        <f>データ!$B$5</f>
        <v>#N/A</v>
      </c>
      <c r="L155" s="132" t="str">
        <f t="shared" si="26"/>
        <v/>
      </c>
      <c r="M155" s="141" t="str">
        <f>IF(VLOOKUP(B155,Bクラス!$A$10:$J$229,10,FALSE)="","",VLOOKUP(B155,Bクラス!$A$10:$J$229,10,FALSE))</f>
        <v/>
      </c>
      <c r="O155" s="132">
        <v>259</v>
      </c>
      <c r="P155" s="132" t="str">
        <f t="shared" si="27"/>
        <v/>
      </c>
      <c r="Q155" s="150" t="str">
        <f t="shared" si="28"/>
        <v/>
      </c>
      <c r="R155" s="150" t="str">
        <f t="shared" si="29"/>
        <v/>
      </c>
      <c r="S155" s="150" t="str">
        <f t="shared" si="30"/>
        <v/>
      </c>
      <c r="T155" s="132" t="str">
        <f t="shared" si="31"/>
        <v/>
      </c>
      <c r="U155" s="132" t="str">
        <f t="shared" si="32"/>
        <v/>
      </c>
      <c r="V155" s="142" t="str">
        <f t="shared" si="34"/>
        <v/>
      </c>
    </row>
    <row r="156" spans="1:22" x14ac:dyDescent="0.2">
      <c r="A156" s="139" t="str">
        <f t="shared" si="33"/>
        <v/>
      </c>
      <c r="B156" s="144">
        <v>40</v>
      </c>
      <c r="C156" s="144" t="str">
        <f>IF(VLOOKUP(B156,Bクラス!$A$10:$I$229,5,FALSE)="","",VLOOKUP(B156,Bクラス!$A$10:$I$229,5,FALSE))</f>
        <v/>
      </c>
      <c r="D156" s="144" t="str">
        <f>IF(VLOOKUP(B156+0.5,Bクラス!$A$10:$I$229,5,FALSE)="","",VLOOKUP(B156+0.5,Bクラス!$A$10:$I$229,5,FALSE))</f>
        <v/>
      </c>
      <c r="E156" s="144" t="str">
        <f t="shared" si="24"/>
        <v>・</v>
      </c>
      <c r="F156" s="144" t="str">
        <f>IF(VLOOKUP(B156+0.25,Bクラス!$A$10:$I$229,5,FALSE)="","",VLOOKUP(B156+0.25,Bクラス!$A$10:$I$229,5,FALSE))</f>
        <v/>
      </c>
      <c r="G156" s="144" t="str">
        <f>IF(VLOOKUP(B156+0.75,Bクラス!$A$10:$I$229,5,FALSE)="","",VLOOKUP(B156+0.75,Bクラス!$A$10:$I$229,5,FALSE))</f>
        <v/>
      </c>
      <c r="H156" s="144" t="str">
        <f t="shared" si="25"/>
        <v>・</v>
      </c>
      <c r="I156" s="144" t="str">
        <f>IF(VLOOKUP(B156,Bクラス!$A$10:$I$229,2,FALSE)="","",VLOOKUP(B156,Bクラス!$A$10:$I$229,2,FALSE))</f>
        <v>BB</v>
      </c>
      <c r="J156" s="144" t="e">
        <f>データ!$B$4</f>
        <v>#N/A</v>
      </c>
      <c r="K156" s="144" t="e">
        <f>データ!$B$5</f>
        <v>#N/A</v>
      </c>
      <c r="L156" s="132" t="str">
        <f t="shared" si="26"/>
        <v/>
      </c>
      <c r="M156" s="141" t="str">
        <f>IF(VLOOKUP(B156,Bクラス!$A$10:$J$229,10,FALSE)="","",VLOOKUP(B156,Bクラス!$A$10:$J$229,10,FALSE))</f>
        <v/>
      </c>
      <c r="O156" s="132">
        <v>260</v>
      </c>
      <c r="P156" s="132" t="str">
        <f t="shared" si="27"/>
        <v/>
      </c>
      <c r="Q156" s="150" t="str">
        <f t="shared" si="28"/>
        <v/>
      </c>
      <c r="R156" s="150" t="str">
        <f t="shared" si="29"/>
        <v/>
      </c>
      <c r="S156" s="150" t="str">
        <f t="shared" si="30"/>
        <v/>
      </c>
      <c r="T156" s="132" t="str">
        <f t="shared" si="31"/>
        <v/>
      </c>
      <c r="U156" s="132" t="str">
        <f t="shared" si="32"/>
        <v/>
      </c>
      <c r="V156" s="142" t="str">
        <f t="shared" si="34"/>
        <v/>
      </c>
    </row>
    <row r="157" spans="1:22" x14ac:dyDescent="0.2">
      <c r="A157" s="139" t="str">
        <f t="shared" si="33"/>
        <v/>
      </c>
      <c r="B157" s="144">
        <v>41</v>
      </c>
      <c r="C157" s="144" t="str">
        <f>IF(VLOOKUP(B157,Bクラス!$A$10:$I$229,5,FALSE)="","",VLOOKUP(B157,Bクラス!$A$10:$I$229,5,FALSE))</f>
        <v/>
      </c>
      <c r="D157" s="144" t="str">
        <f>IF(VLOOKUP(B157+0.5,Bクラス!$A$10:$I$229,5,FALSE)="","",VLOOKUP(B157+0.5,Bクラス!$A$10:$I$229,5,FALSE))</f>
        <v/>
      </c>
      <c r="E157" s="144" t="str">
        <f t="shared" si="24"/>
        <v>・</v>
      </c>
      <c r="F157" s="144" t="str">
        <f>IF(VLOOKUP(B157+0.25,Bクラス!$A$10:$I$229,5,FALSE)="","",VLOOKUP(B157+0.25,Bクラス!$A$10:$I$229,5,FALSE))</f>
        <v/>
      </c>
      <c r="G157" s="144" t="str">
        <f>IF(VLOOKUP(B157+0.75,Bクラス!$A$10:$I$229,5,FALSE)="","",VLOOKUP(B157+0.75,Bクラス!$A$10:$I$229,5,FALSE))</f>
        <v/>
      </c>
      <c r="H157" s="144" t="str">
        <f t="shared" si="25"/>
        <v>・</v>
      </c>
      <c r="I157" s="144" t="str">
        <f>IF(VLOOKUP(B157,Bクラス!$A$10:$I$229,2,FALSE)="","",VLOOKUP(B157,Bクラス!$A$10:$I$229,2,FALSE))</f>
        <v>BB</v>
      </c>
      <c r="J157" s="144" t="e">
        <f>データ!$B$4</f>
        <v>#N/A</v>
      </c>
      <c r="K157" s="144" t="e">
        <f>データ!$B$5</f>
        <v>#N/A</v>
      </c>
      <c r="L157" s="132" t="str">
        <f t="shared" si="26"/>
        <v/>
      </c>
      <c r="M157" s="141" t="str">
        <f>IF(VLOOKUP(B157,Bクラス!$A$10:$J$229,10,FALSE)="","",VLOOKUP(B157,Bクラス!$A$10:$J$229,10,FALSE))</f>
        <v/>
      </c>
      <c r="O157" s="132">
        <v>261</v>
      </c>
      <c r="P157" s="132" t="str">
        <f t="shared" si="27"/>
        <v/>
      </c>
      <c r="Q157" s="150" t="str">
        <f t="shared" si="28"/>
        <v/>
      </c>
      <c r="R157" s="150" t="str">
        <f t="shared" si="29"/>
        <v/>
      </c>
      <c r="S157" s="150" t="str">
        <f t="shared" si="30"/>
        <v/>
      </c>
      <c r="T157" s="132" t="str">
        <f t="shared" si="31"/>
        <v/>
      </c>
      <c r="U157" s="132" t="str">
        <f t="shared" si="32"/>
        <v/>
      </c>
      <c r="V157" s="142" t="str">
        <f t="shared" si="34"/>
        <v/>
      </c>
    </row>
    <row r="158" spans="1:22" x14ac:dyDescent="0.2">
      <c r="A158" s="139" t="str">
        <f t="shared" si="33"/>
        <v/>
      </c>
      <c r="B158" s="144">
        <v>42</v>
      </c>
      <c r="C158" s="144" t="str">
        <f>IF(VLOOKUP(B158,Bクラス!$A$10:$I$229,5,FALSE)="","",VLOOKUP(B158,Bクラス!$A$10:$I$229,5,FALSE))</f>
        <v/>
      </c>
      <c r="D158" s="144" t="str">
        <f>IF(VLOOKUP(B158+0.5,Bクラス!$A$10:$I$229,5,FALSE)="","",VLOOKUP(B158+0.5,Bクラス!$A$10:$I$229,5,FALSE))</f>
        <v/>
      </c>
      <c r="E158" s="144" t="str">
        <f t="shared" si="24"/>
        <v>・</v>
      </c>
      <c r="F158" s="144" t="str">
        <f>IF(VLOOKUP(B158+0.25,Bクラス!$A$10:$I$229,5,FALSE)="","",VLOOKUP(B158+0.25,Bクラス!$A$10:$I$229,5,FALSE))</f>
        <v/>
      </c>
      <c r="G158" s="144" t="str">
        <f>IF(VLOOKUP(B158+0.75,Bクラス!$A$10:$I$229,5,FALSE)="","",VLOOKUP(B158+0.75,Bクラス!$A$10:$I$229,5,FALSE))</f>
        <v/>
      </c>
      <c r="H158" s="144" t="str">
        <f t="shared" si="25"/>
        <v>・</v>
      </c>
      <c r="I158" s="144" t="str">
        <f>IF(VLOOKUP(B158,Bクラス!$A$10:$I$229,2,FALSE)="","",VLOOKUP(B158,Bクラス!$A$10:$I$229,2,FALSE))</f>
        <v>BB</v>
      </c>
      <c r="J158" s="144" t="e">
        <f>データ!$B$4</f>
        <v>#N/A</v>
      </c>
      <c r="K158" s="144" t="e">
        <f>データ!$B$5</f>
        <v>#N/A</v>
      </c>
      <c r="L158" s="132" t="str">
        <f t="shared" si="26"/>
        <v/>
      </c>
      <c r="M158" s="141" t="str">
        <f>IF(VLOOKUP(B158,Bクラス!$A$10:$J$229,10,FALSE)="","",VLOOKUP(B158,Bクラス!$A$10:$J$229,10,FALSE))</f>
        <v/>
      </c>
      <c r="O158" s="132">
        <v>262</v>
      </c>
      <c r="P158" s="132" t="str">
        <f t="shared" si="27"/>
        <v/>
      </c>
      <c r="Q158" s="150" t="str">
        <f t="shared" si="28"/>
        <v/>
      </c>
      <c r="R158" s="150" t="str">
        <f t="shared" si="29"/>
        <v/>
      </c>
      <c r="S158" s="150" t="str">
        <f t="shared" si="30"/>
        <v/>
      </c>
      <c r="T158" s="132" t="str">
        <f t="shared" si="31"/>
        <v/>
      </c>
      <c r="U158" s="132" t="str">
        <f t="shared" si="32"/>
        <v/>
      </c>
      <c r="V158" s="142" t="str">
        <f t="shared" si="34"/>
        <v/>
      </c>
    </row>
    <row r="159" spans="1:22" x14ac:dyDescent="0.2">
      <c r="A159" s="139" t="str">
        <f t="shared" si="33"/>
        <v/>
      </c>
      <c r="B159" s="144">
        <v>43</v>
      </c>
      <c r="C159" s="144" t="str">
        <f>IF(VLOOKUP(B159,Bクラス!$A$10:$I$229,5,FALSE)="","",VLOOKUP(B159,Bクラス!$A$10:$I$229,5,FALSE))</f>
        <v/>
      </c>
      <c r="D159" s="144" t="str">
        <f>IF(VLOOKUP(B159+0.5,Bクラス!$A$10:$I$229,5,FALSE)="","",VLOOKUP(B159+0.5,Bクラス!$A$10:$I$229,5,FALSE))</f>
        <v/>
      </c>
      <c r="E159" s="144" t="str">
        <f t="shared" si="24"/>
        <v>・</v>
      </c>
      <c r="F159" s="144" t="str">
        <f>IF(VLOOKUP(B159+0.25,Bクラス!$A$10:$I$229,5,FALSE)="","",VLOOKUP(B159+0.25,Bクラス!$A$10:$I$229,5,FALSE))</f>
        <v/>
      </c>
      <c r="G159" s="144" t="str">
        <f>IF(VLOOKUP(B159+0.75,Bクラス!$A$10:$I$229,5,FALSE)="","",VLOOKUP(B159+0.75,Bクラス!$A$10:$I$229,5,FALSE))</f>
        <v/>
      </c>
      <c r="H159" s="144" t="str">
        <f t="shared" si="25"/>
        <v>・</v>
      </c>
      <c r="I159" s="144" t="str">
        <f>IF(VLOOKUP(B159,Bクラス!$A$10:$I$229,2,FALSE)="","",VLOOKUP(B159,Bクラス!$A$10:$I$229,2,FALSE))</f>
        <v>BB</v>
      </c>
      <c r="J159" s="144" t="e">
        <f>データ!$B$4</f>
        <v>#N/A</v>
      </c>
      <c r="K159" s="144" t="e">
        <f>データ!$B$5</f>
        <v>#N/A</v>
      </c>
      <c r="L159" s="132" t="str">
        <f t="shared" si="26"/>
        <v/>
      </c>
      <c r="M159" s="141" t="str">
        <f>IF(VLOOKUP(B159,Bクラス!$A$10:$J$229,10,FALSE)="","",VLOOKUP(B159,Bクラス!$A$10:$J$229,10,FALSE))</f>
        <v/>
      </c>
      <c r="O159" s="132">
        <v>263</v>
      </c>
      <c r="P159" s="132" t="str">
        <f t="shared" si="27"/>
        <v/>
      </c>
      <c r="Q159" s="150" t="str">
        <f t="shared" si="28"/>
        <v/>
      </c>
      <c r="R159" s="150" t="str">
        <f t="shared" si="29"/>
        <v/>
      </c>
      <c r="S159" s="150" t="str">
        <f t="shared" si="30"/>
        <v/>
      </c>
      <c r="T159" s="132" t="str">
        <f t="shared" si="31"/>
        <v/>
      </c>
      <c r="U159" s="132" t="str">
        <f t="shared" si="32"/>
        <v/>
      </c>
      <c r="V159" s="142" t="str">
        <f t="shared" si="34"/>
        <v/>
      </c>
    </row>
    <row r="160" spans="1:22" x14ac:dyDescent="0.2">
      <c r="A160" s="139" t="str">
        <f t="shared" si="33"/>
        <v/>
      </c>
      <c r="B160" s="144">
        <v>44</v>
      </c>
      <c r="C160" s="144" t="str">
        <f>IF(VLOOKUP(B160,Bクラス!$A$10:$I$229,5,FALSE)="","",VLOOKUP(B160,Bクラス!$A$10:$I$229,5,FALSE))</f>
        <v/>
      </c>
      <c r="D160" s="144" t="str">
        <f>IF(VLOOKUP(B160+0.5,Bクラス!$A$10:$I$229,5,FALSE)="","",VLOOKUP(B160+0.5,Bクラス!$A$10:$I$229,5,FALSE))</f>
        <v/>
      </c>
      <c r="E160" s="144" t="str">
        <f t="shared" si="24"/>
        <v>・</v>
      </c>
      <c r="F160" s="144" t="str">
        <f>IF(VLOOKUP(B160+0.25,Bクラス!$A$10:$I$229,5,FALSE)="","",VLOOKUP(B160+0.25,Bクラス!$A$10:$I$229,5,FALSE))</f>
        <v/>
      </c>
      <c r="G160" s="144" t="str">
        <f>IF(VLOOKUP(B160+0.75,Bクラス!$A$10:$I$229,5,FALSE)="","",VLOOKUP(B160+0.75,Bクラス!$A$10:$I$229,5,FALSE))</f>
        <v/>
      </c>
      <c r="H160" s="144" t="str">
        <f t="shared" si="25"/>
        <v>・</v>
      </c>
      <c r="I160" s="144" t="str">
        <f>IF(VLOOKUP(B160,Bクラス!$A$10:$I$229,2,FALSE)="","",VLOOKUP(B160,Bクラス!$A$10:$I$229,2,FALSE))</f>
        <v>BB</v>
      </c>
      <c r="J160" s="144" t="e">
        <f>データ!$B$4</f>
        <v>#N/A</v>
      </c>
      <c r="K160" s="144" t="e">
        <f>データ!$B$5</f>
        <v>#N/A</v>
      </c>
      <c r="L160" s="132" t="str">
        <f t="shared" si="26"/>
        <v/>
      </c>
      <c r="M160" s="141" t="str">
        <f>IF(VLOOKUP(B160,Bクラス!$A$10:$J$229,10,FALSE)="","",VLOOKUP(B160,Bクラス!$A$10:$J$229,10,FALSE))</f>
        <v/>
      </c>
      <c r="O160" s="132">
        <v>264</v>
      </c>
      <c r="P160" s="132" t="str">
        <f t="shared" si="27"/>
        <v/>
      </c>
      <c r="Q160" s="150" t="str">
        <f t="shared" si="28"/>
        <v/>
      </c>
      <c r="R160" s="150" t="str">
        <f t="shared" si="29"/>
        <v/>
      </c>
      <c r="S160" s="150" t="str">
        <f t="shared" si="30"/>
        <v/>
      </c>
      <c r="T160" s="132" t="str">
        <f t="shared" si="31"/>
        <v/>
      </c>
      <c r="U160" s="132" t="str">
        <f t="shared" si="32"/>
        <v/>
      </c>
      <c r="V160" s="142" t="str">
        <f t="shared" si="34"/>
        <v/>
      </c>
    </row>
    <row r="161" spans="1:22" x14ac:dyDescent="0.2">
      <c r="A161" s="139" t="str">
        <f t="shared" si="33"/>
        <v/>
      </c>
      <c r="B161" s="144">
        <v>45</v>
      </c>
      <c r="C161" s="144" t="str">
        <f>IF(VLOOKUP(B161,Bクラス!$A$10:$I$229,5,FALSE)="","",VLOOKUP(B161,Bクラス!$A$10:$I$229,5,FALSE))</f>
        <v/>
      </c>
      <c r="D161" s="144" t="str">
        <f>IF(VLOOKUP(B161+0.5,Bクラス!$A$10:$I$229,5,FALSE)="","",VLOOKUP(B161+0.5,Bクラス!$A$10:$I$229,5,FALSE))</f>
        <v/>
      </c>
      <c r="E161" s="144" t="str">
        <f t="shared" si="24"/>
        <v>・</v>
      </c>
      <c r="F161" s="144" t="str">
        <f>IF(VLOOKUP(B161+0.25,Bクラス!$A$10:$I$229,5,FALSE)="","",VLOOKUP(B161+0.25,Bクラス!$A$10:$I$229,5,FALSE))</f>
        <v/>
      </c>
      <c r="G161" s="144" t="str">
        <f>IF(VLOOKUP(B161+0.75,Bクラス!$A$10:$I$229,5,FALSE)="","",VLOOKUP(B161+0.75,Bクラス!$A$10:$I$229,5,FALSE))</f>
        <v/>
      </c>
      <c r="H161" s="144" t="str">
        <f t="shared" si="25"/>
        <v>・</v>
      </c>
      <c r="I161" s="144" t="str">
        <f>IF(VLOOKUP(B161,Bクラス!$A$10:$I$229,2,FALSE)="","",VLOOKUP(B161,Bクラス!$A$10:$I$229,2,FALSE))</f>
        <v>BB</v>
      </c>
      <c r="J161" s="144" t="e">
        <f>データ!$B$4</f>
        <v>#N/A</v>
      </c>
      <c r="K161" s="144" t="e">
        <f>データ!$B$5</f>
        <v>#N/A</v>
      </c>
      <c r="L161" s="132" t="str">
        <f t="shared" si="26"/>
        <v/>
      </c>
      <c r="M161" s="141" t="str">
        <f>IF(VLOOKUP(B161,Bクラス!$A$10:$J$229,10,FALSE)="","",VLOOKUP(B161,Bクラス!$A$10:$J$229,10,FALSE))</f>
        <v/>
      </c>
      <c r="O161" s="132">
        <v>265</v>
      </c>
      <c r="P161" s="132" t="str">
        <f t="shared" si="27"/>
        <v/>
      </c>
      <c r="Q161" s="150" t="str">
        <f t="shared" si="28"/>
        <v/>
      </c>
      <c r="R161" s="150" t="str">
        <f t="shared" si="29"/>
        <v/>
      </c>
      <c r="S161" s="150" t="str">
        <f t="shared" si="30"/>
        <v/>
      </c>
      <c r="T161" s="132" t="str">
        <f t="shared" si="31"/>
        <v/>
      </c>
      <c r="U161" s="132" t="str">
        <f t="shared" si="32"/>
        <v/>
      </c>
      <c r="V161" s="142" t="str">
        <f t="shared" si="34"/>
        <v/>
      </c>
    </row>
    <row r="162" spans="1:22" x14ac:dyDescent="0.2">
      <c r="A162" s="139" t="str">
        <f t="shared" si="33"/>
        <v/>
      </c>
      <c r="B162" s="144">
        <v>46</v>
      </c>
      <c r="C162" s="144" t="str">
        <f>IF(VLOOKUP(B162,Bクラス!$A$10:$I$229,5,FALSE)="","",VLOOKUP(B162,Bクラス!$A$10:$I$229,5,FALSE))</f>
        <v/>
      </c>
      <c r="D162" s="144" t="str">
        <f>IF(VLOOKUP(B162+0.5,Bクラス!$A$10:$I$229,5,FALSE)="","",VLOOKUP(B162+0.5,Bクラス!$A$10:$I$229,5,FALSE))</f>
        <v/>
      </c>
      <c r="E162" s="144" t="str">
        <f t="shared" si="24"/>
        <v>・</v>
      </c>
      <c r="F162" s="144" t="str">
        <f>IF(VLOOKUP(B162+0.25,Bクラス!$A$10:$I$229,5,FALSE)="","",VLOOKUP(B162+0.25,Bクラス!$A$10:$I$229,5,FALSE))</f>
        <v/>
      </c>
      <c r="G162" s="144" t="str">
        <f>IF(VLOOKUP(B162+0.75,Bクラス!$A$10:$I$229,5,FALSE)="","",VLOOKUP(B162+0.75,Bクラス!$A$10:$I$229,5,FALSE))</f>
        <v/>
      </c>
      <c r="H162" s="144" t="str">
        <f t="shared" si="25"/>
        <v>・</v>
      </c>
      <c r="I162" s="144" t="str">
        <f>IF(VLOOKUP(B162,Bクラス!$A$10:$I$229,2,FALSE)="","",VLOOKUP(B162,Bクラス!$A$10:$I$229,2,FALSE))</f>
        <v>BB</v>
      </c>
      <c r="J162" s="144" t="e">
        <f>データ!$B$4</f>
        <v>#N/A</v>
      </c>
      <c r="K162" s="144" t="e">
        <f>データ!$B$5</f>
        <v>#N/A</v>
      </c>
      <c r="L162" s="132" t="str">
        <f t="shared" si="26"/>
        <v/>
      </c>
      <c r="M162" s="141" t="str">
        <f>IF(VLOOKUP(B162,Bクラス!$A$10:$J$229,10,FALSE)="","",VLOOKUP(B162,Bクラス!$A$10:$J$229,10,FALSE))</f>
        <v/>
      </c>
      <c r="O162" s="132">
        <v>266</v>
      </c>
      <c r="P162" s="132" t="str">
        <f t="shared" si="27"/>
        <v/>
      </c>
      <c r="Q162" s="150" t="str">
        <f t="shared" si="28"/>
        <v/>
      </c>
      <c r="R162" s="150" t="str">
        <f t="shared" si="29"/>
        <v/>
      </c>
      <c r="S162" s="150" t="str">
        <f t="shared" si="30"/>
        <v/>
      </c>
      <c r="T162" s="132" t="str">
        <f t="shared" si="31"/>
        <v/>
      </c>
      <c r="U162" s="132" t="str">
        <f t="shared" si="32"/>
        <v/>
      </c>
      <c r="V162" s="142" t="str">
        <f t="shared" si="34"/>
        <v/>
      </c>
    </row>
    <row r="163" spans="1:22" x14ac:dyDescent="0.2">
      <c r="A163" s="139" t="str">
        <f t="shared" si="33"/>
        <v/>
      </c>
      <c r="B163" s="144">
        <v>47</v>
      </c>
      <c r="C163" s="144" t="str">
        <f>IF(VLOOKUP(B163,Bクラス!$A$10:$I$229,5,FALSE)="","",VLOOKUP(B163,Bクラス!$A$10:$I$229,5,FALSE))</f>
        <v/>
      </c>
      <c r="D163" s="144" t="str">
        <f>IF(VLOOKUP(B163+0.5,Bクラス!$A$10:$I$229,5,FALSE)="","",VLOOKUP(B163+0.5,Bクラス!$A$10:$I$229,5,FALSE))</f>
        <v/>
      </c>
      <c r="E163" s="144" t="str">
        <f t="shared" si="24"/>
        <v>・</v>
      </c>
      <c r="F163" s="144" t="str">
        <f>IF(VLOOKUP(B163+0.25,Bクラス!$A$10:$I$229,5,FALSE)="","",VLOOKUP(B163+0.25,Bクラス!$A$10:$I$229,5,FALSE))</f>
        <v/>
      </c>
      <c r="G163" s="144" t="str">
        <f>IF(VLOOKUP(B163+0.75,Bクラス!$A$10:$I$229,5,FALSE)="","",VLOOKUP(B163+0.75,Bクラス!$A$10:$I$229,5,FALSE))</f>
        <v/>
      </c>
      <c r="H163" s="144" t="str">
        <f t="shared" si="25"/>
        <v>・</v>
      </c>
      <c r="I163" s="144" t="str">
        <f>IF(VLOOKUP(B163,Bクラス!$A$10:$I$229,2,FALSE)="","",VLOOKUP(B163,Bクラス!$A$10:$I$229,2,FALSE))</f>
        <v>BB</v>
      </c>
      <c r="J163" s="144" t="e">
        <f>データ!$B$4</f>
        <v>#N/A</v>
      </c>
      <c r="K163" s="144" t="e">
        <f>データ!$B$5</f>
        <v>#N/A</v>
      </c>
      <c r="L163" s="132" t="str">
        <f t="shared" si="26"/>
        <v/>
      </c>
      <c r="M163" s="141" t="str">
        <f>IF(VLOOKUP(B163,Bクラス!$A$10:$J$229,10,FALSE)="","",VLOOKUP(B163,Bクラス!$A$10:$J$229,10,FALSE))</f>
        <v/>
      </c>
      <c r="O163" s="132">
        <v>267</v>
      </c>
      <c r="P163" s="132" t="str">
        <f t="shared" si="27"/>
        <v/>
      </c>
      <c r="Q163" s="150" t="str">
        <f t="shared" si="28"/>
        <v/>
      </c>
      <c r="R163" s="150" t="str">
        <f t="shared" si="29"/>
        <v/>
      </c>
      <c r="S163" s="150" t="str">
        <f t="shared" si="30"/>
        <v/>
      </c>
      <c r="T163" s="132" t="str">
        <f t="shared" si="31"/>
        <v/>
      </c>
      <c r="U163" s="132" t="str">
        <f t="shared" si="32"/>
        <v/>
      </c>
      <c r="V163" s="142" t="str">
        <f t="shared" si="34"/>
        <v/>
      </c>
    </row>
    <row r="164" spans="1:22" x14ac:dyDescent="0.2">
      <c r="A164" s="139" t="str">
        <f t="shared" si="33"/>
        <v/>
      </c>
      <c r="B164" s="144">
        <v>48</v>
      </c>
      <c r="C164" s="144" t="str">
        <f>IF(VLOOKUP(B164,Bクラス!$A$10:$I$229,5,FALSE)="","",VLOOKUP(B164,Bクラス!$A$10:$I$229,5,FALSE))</f>
        <v/>
      </c>
      <c r="D164" s="144" t="str">
        <f>IF(VLOOKUP(B164+0.5,Bクラス!$A$10:$I$229,5,FALSE)="","",VLOOKUP(B164+0.5,Bクラス!$A$10:$I$229,5,FALSE))</f>
        <v/>
      </c>
      <c r="E164" s="144" t="str">
        <f t="shared" si="24"/>
        <v>・</v>
      </c>
      <c r="F164" s="144" t="str">
        <f>IF(VLOOKUP(B164+0.25,Bクラス!$A$10:$I$229,5,FALSE)="","",VLOOKUP(B164+0.25,Bクラス!$A$10:$I$229,5,FALSE))</f>
        <v/>
      </c>
      <c r="G164" s="144" t="str">
        <f>IF(VLOOKUP(B164+0.75,Bクラス!$A$10:$I$229,5,FALSE)="","",VLOOKUP(B164+0.75,Bクラス!$A$10:$I$229,5,FALSE))</f>
        <v/>
      </c>
      <c r="H164" s="144" t="str">
        <f t="shared" si="25"/>
        <v>・</v>
      </c>
      <c r="I164" s="144" t="str">
        <f>IF(VLOOKUP(B164,Bクラス!$A$10:$I$229,2,FALSE)="","",VLOOKUP(B164,Bクラス!$A$10:$I$229,2,FALSE))</f>
        <v>BB</v>
      </c>
      <c r="J164" s="144" t="e">
        <f>データ!$B$4</f>
        <v>#N/A</v>
      </c>
      <c r="K164" s="144" t="e">
        <f>データ!$B$5</f>
        <v>#N/A</v>
      </c>
      <c r="L164" s="132" t="str">
        <f t="shared" si="26"/>
        <v/>
      </c>
      <c r="M164" s="141" t="str">
        <f>IF(VLOOKUP(B164,Bクラス!$A$10:$J$229,10,FALSE)="","",VLOOKUP(B164,Bクラス!$A$10:$J$229,10,FALSE))</f>
        <v/>
      </c>
      <c r="O164" s="132">
        <v>268</v>
      </c>
      <c r="P164" s="132" t="str">
        <f t="shared" si="27"/>
        <v/>
      </c>
      <c r="Q164" s="150" t="str">
        <f t="shared" si="28"/>
        <v/>
      </c>
      <c r="R164" s="150" t="str">
        <f t="shared" si="29"/>
        <v/>
      </c>
      <c r="S164" s="150" t="str">
        <f t="shared" si="30"/>
        <v/>
      </c>
      <c r="T164" s="132" t="str">
        <f t="shared" si="31"/>
        <v/>
      </c>
      <c r="U164" s="132" t="str">
        <f t="shared" si="32"/>
        <v/>
      </c>
      <c r="V164" s="142" t="str">
        <f t="shared" si="34"/>
        <v/>
      </c>
    </row>
    <row r="165" spans="1:22" x14ac:dyDescent="0.2">
      <c r="A165" s="139" t="str">
        <f t="shared" si="33"/>
        <v/>
      </c>
      <c r="B165" s="144">
        <v>49</v>
      </c>
      <c r="C165" s="144" t="str">
        <f>IF(VLOOKUP(B165,Bクラス!$A$10:$I$229,5,FALSE)="","",VLOOKUP(B165,Bクラス!$A$10:$I$229,5,FALSE))</f>
        <v/>
      </c>
      <c r="D165" s="144" t="str">
        <f>IF(VLOOKUP(B165+0.5,Bクラス!$A$10:$I$229,5,FALSE)="","",VLOOKUP(B165+0.5,Bクラス!$A$10:$I$229,5,FALSE))</f>
        <v/>
      </c>
      <c r="E165" s="144" t="str">
        <f t="shared" si="24"/>
        <v>・</v>
      </c>
      <c r="F165" s="144" t="str">
        <f>IF(VLOOKUP(B165+0.25,Bクラス!$A$10:$I$229,5,FALSE)="","",VLOOKUP(B165+0.25,Bクラス!$A$10:$I$229,5,FALSE))</f>
        <v/>
      </c>
      <c r="G165" s="144" t="str">
        <f>IF(VLOOKUP(B165+0.75,Bクラス!$A$10:$I$229,5,FALSE)="","",VLOOKUP(B165+0.75,Bクラス!$A$10:$I$229,5,FALSE))</f>
        <v/>
      </c>
      <c r="H165" s="144" t="str">
        <f t="shared" si="25"/>
        <v>・</v>
      </c>
      <c r="I165" s="144" t="str">
        <f>IF(VLOOKUP(B165,Bクラス!$A$10:$I$229,2,FALSE)="","",VLOOKUP(B165,Bクラス!$A$10:$I$229,2,FALSE))</f>
        <v>BB</v>
      </c>
      <c r="J165" s="144" t="e">
        <f>データ!$B$4</f>
        <v>#N/A</v>
      </c>
      <c r="K165" s="144" t="e">
        <f>データ!$B$5</f>
        <v>#N/A</v>
      </c>
      <c r="L165" s="132" t="str">
        <f t="shared" si="26"/>
        <v/>
      </c>
      <c r="M165" s="141" t="str">
        <f>IF(VLOOKUP(B165,Bクラス!$A$10:$J$229,10,FALSE)="","",VLOOKUP(B165,Bクラス!$A$10:$J$229,10,FALSE))</f>
        <v/>
      </c>
      <c r="O165" s="132">
        <v>269</v>
      </c>
      <c r="P165" s="132" t="str">
        <f t="shared" si="27"/>
        <v/>
      </c>
      <c r="Q165" s="150" t="str">
        <f t="shared" si="28"/>
        <v/>
      </c>
      <c r="R165" s="150" t="str">
        <f t="shared" si="29"/>
        <v/>
      </c>
      <c r="S165" s="150" t="str">
        <f t="shared" si="30"/>
        <v/>
      </c>
      <c r="T165" s="132" t="str">
        <f t="shared" si="31"/>
        <v/>
      </c>
      <c r="U165" s="132" t="str">
        <f t="shared" si="32"/>
        <v/>
      </c>
      <c r="V165" s="142" t="str">
        <f t="shared" si="34"/>
        <v/>
      </c>
    </row>
    <row r="166" spans="1:22" x14ac:dyDescent="0.2">
      <c r="A166" s="139" t="str">
        <f t="shared" si="33"/>
        <v/>
      </c>
      <c r="B166" s="144">
        <v>50</v>
      </c>
      <c r="C166" s="144" t="str">
        <f>IF(VLOOKUP(B166,Bクラス!$A$10:$I$229,5,FALSE)="","",VLOOKUP(B166,Bクラス!$A$10:$I$229,5,FALSE))</f>
        <v/>
      </c>
      <c r="D166" s="144" t="str">
        <f>IF(VLOOKUP(B166+0.5,Bクラス!$A$10:$I$229,5,FALSE)="","",VLOOKUP(B166+0.5,Bクラス!$A$10:$I$229,5,FALSE))</f>
        <v/>
      </c>
      <c r="E166" s="144" t="str">
        <f t="shared" si="24"/>
        <v>・</v>
      </c>
      <c r="F166" s="144" t="str">
        <f>IF(VLOOKUP(B166+0.25,Bクラス!$A$10:$I$229,5,FALSE)="","",VLOOKUP(B166+0.25,Bクラス!$A$10:$I$229,5,FALSE))</f>
        <v/>
      </c>
      <c r="G166" s="144" t="str">
        <f>IF(VLOOKUP(B166+0.75,Bクラス!$A$10:$I$229,5,FALSE)="","",VLOOKUP(B166+0.75,Bクラス!$A$10:$I$229,5,FALSE))</f>
        <v/>
      </c>
      <c r="H166" s="144" t="str">
        <f t="shared" si="25"/>
        <v>・</v>
      </c>
      <c r="I166" s="144" t="str">
        <f>IF(VLOOKUP(B166,Bクラス!$A$10:$I$229,2,FALSE)="","",VLOOKUP(B166,Bクラス!$A$10:$I$229,2,FALSE))</f>
        <v>BB</v>
      </c>
      <c r="J166" s="144" t="e">
        <f>データ!$B$4</f>
        <v>#N/A</v>
      </c>
      <c r="K166" s="144" t="e">
        <f>データ!$B$5</f>
        <v>#N/A</v>
      </c>
      <c r="L166" s="132" t="str">
        <f t="shared" si="26"/>
        <v/>
      </c>
      <c r="M166" s="141" t="str">
        <f>IF(VLOOKUP(B166,Bクラス!$A$10:$J$229,10,FALSE)="","",VLOOKUP(B166,Bクラス!$A$10:$J$229,10,FALSE))</f>
        <v/>
      </c>
      <c r="O166" s="132">
        <v>270</v>
      </c>
      <c r="P166" s="132" t="str">
        <f t="shared" si="27"/>
        <v/>
      </c>
      <c r="Q166" s="150" t="str">
        <f t="shared" si="28"/>
        <v/>
      </c>
      <c r="R166" s="150" t="str">
        <f t="shared" si="29"/>
        <v/>
      </c>
      <c r="S166" s="150" t="str">
        <f t="shared" si="30"/>
        <v/>
      </c>
      <c r="T166" s="132" t="str">
        <f t="shared" si="31"/>
        <v/>
      </c>
      <c r="U166" s="132" t="str">
        <f t="shared" si="32"/>
        <v/>
      </c>
      <c r="V166" s="142" t="str">
        <f t="shared" si="34"/>
        <v/>
      </c>
    </row>
    <row r="167" spans="1:22" x14ac:dyDescent="0.2">
      <c r="A167" s="139" t="str">
        <f t="shared" si="33"/>
        <v/>
      </c>
      <c r="B167" s="144">
        <v>51</v>
      </c>
      <c r="C167" s="144" t="str">
        <f>IF(VLOOKUP(B167,Bクラス!$A$10:$I$229,5,FALSE)="","",VLOOKUP(B167,Bクラス!$A$10:$I$229,5,FALSE))</f>
        <v/>
      </c>
      <c r="D167" s="144" t="str">
        <f>IF(VLOOKUP(B167+0.5,Bクラス!$A$10:$I$229,5,FALSE)="","",VLOOKUP(B167+0.5,Bクラス!$A$10:$I$229,5,FALSE))</f>
        <v/>
      </c>
      <c r="E167" s="144" t="str">
        <f t="shared" si="24"/>
        <v>・</v>
      </c>
      <c r="F167" s="144" t="str">
        <f>IF(VLOOKUP(B167+0.25,Bクラス!$A$10:$I$229,5,FALSE)="","",VLOOKUP(B167+0.25,Bクラス!$A$10:$I$229,5,FALSE))</f>
        <v/>
      </c>
      <c r="G167" s="144" t="str">
        <f>IF(VLOOKUP(B167+0.75,Bクラス!$A$10:$I$229,5,FALSE)="","",VLOOKUP(B167+0.75,Bクラス!$A$10:$I$229,5,FALSE))</f>
        <v/>
      </c>
      <c r="H167" s="144" t="str">
        <f t="shared" si="25"/>
        <v>・</v>
      </c>
      <c r="I167" s="144" t="str">
        <f>IF(VLOOKUP(B167,Bクラス!$A$10:$I$229,2,FALSE)="","",VLOOKUP(B167,Bクラス!$A$10:$I$229,2,FALSE))</f>
        <v>BB</v>
      </c>
      <c r="J167" s="144" t="e">
        <f>データ!$B$4</f>
        <v>#N/A</v>
      </c>
      <c r="K167" s="144" t="e">
        <f>データ!$B$5</f>
        <v>#N/A</v>
      </c>
      <c r="L167" s="132" t="str">
        <f t="shared" si="26"/>
        <v/>
      </c>
      <c r="M167" s="141" t="str">
        <f>IF(VLOOKUP(B167,Bクラス!$A$10:$J$229,10,FALSE)="","",VLOOKUP(B167,Bクラス!$A$10:$J$229,10,FALSE))</f>
        <v/>
      </c>
      <c r="O167" s="132">
        <v>271</v>
      </c>
      <c r="P167" s="132" t="str">
        <f t="shared" si="27"/>
        <v/>
      </c>
      <c r="Q167" s="150" t="str">
        <f t="shared" si="28"/>
        <v/>
      </c>
      <c r="R167" s="150" t="str">
        <f t="shared" si="29"/>
        <v/>
      </c>
      <c r="S167" s="150" t="str">
        <f t="shared" si="30"/>
        <v/>
      </c>
      <c r="T167" s="132" t="str">
        <f t="shared" si="31"/>
        <v/>
      </c>
      <c r="U167" s="132" t="str">
        <f t="shared" si="32"/>
        <v/>
      </c>
      <c r="V167" s="142" t="str">
        <f t="shared" si="34"/>
        <v/>
      </c>
    </row>
    <row r="168" spans="1:22" x14ac:dyDescent="0.2">
      <c r="A168" s="139" t="str">
        <f t="shared" si="33"/>
        <v/>
      </c>
      <c r="B168" s="144">
        <v>52</v>
      </c>
      <c r="C168" s="144" t="str">
        <f>IF(VLOOKUP(B168,Bクラス!$A$10:$I$229,5,FALSE)="","",VLOOKUP(B168,Bクラス!$A$10:$I$229,5,FALSE))</f>
        <v/>
      </c>
      <c r="D168" s="144" t="str">
        <f>IF(VLOOKUP(B168+0.5,Bクラス!$A$10:$I$229,5,FALSE)="","",VLOOKUP(B168+0.5,Bクラス!$A$10:$I$229,5,FALSE))</f>
        <v/>
      </c>
      <c r="E168" s="144" t="str">
        <f t="shared" si="24"/>
        <v>・</v>
      </c>
      <c r="F168" s="144" t="str">
        <f>IF(VLOOKUP(B168+0.25,Bクラス!$A$10:$I$229,5,FALSE)="","",VLOOKUP(B168+0.25,Bクラス!$A$10:$I$229,5,FALSE))</f>
        <v/>
      </c>
      <c r="G168" s="144" t="str">
        <f>IF(VLOOKUP(B168+0.75,Bクラス!$A$10:$I$229,5,FALSE)="","",VLOOKUP(B168+0.75,Bクラス!$A$10:$I$229,5,FALSE))</f>
        <v/>
      </c>
      <c r="H168" s="144" t="str">
        <f t="shared" si="25"/>
        <v>・</v>
      </c>
      <c r="I168" s="144" t="str">
        <f>IF(VLOOKUP(B168,Bクラス!$A$10:$I$229,2,FALSE)="","",VLOOKUP(B168,Bクラス!$A$10:$I$229,2,FALSE))</f>
        <v>BB</v>
      </c>
      <c r="J168" s="144" t="e">
        <f>データ!$B$4</f>
        <v>#N/A</v>
      </c>
      <c r="K168" s="144" t="e">
        <f>データ!$B$5</f>
        <v>#N/A</v>
      </c>
      <c r="L168" s="132" t="str">
        <f t="shared" si="26"/>
        <v/>
      </c>
      <c r="M168" s="141" t="str">
        <f>IF(VLOOKUP(B168,Bクラス!$A$10:$J$229,10,FALSE)="","",VLOOKUP(B168,Bクラス!$A$10:$J$229,10,FALSE))</f>
        <v/>
      </c>
      <c r="O168" s="132">
        <v>272</v>
      </c>
      <c r="P168" s="132" t="str">
        <f t="shared" si="27"/>
        <v/>
      </c>
      <c r="Q168" s="150" t="str">
        <f t="shared" si="28"/>
        <v/>
      </c>
      <c r="R168" s="150" t="str">
        <f t="shared" si="29"/>
        <v/>
      </c>
      <c r="S168" s="150" t="str">
        <f t="shared" si="30"/>
        <v/>
      </c>
      <c r="T168" s="132" t="str">
        <f t="shared" si="31"/>
        <v/>
      </c>
      <c r="U168" s="132" t="str">
        <f t="shared" si="32"/>
        <v/>
      </c>
      <c r="V168" s="142" t="str">
        <f t="shared" si="34"/>
        <v/>
      </c>
    </row>
    <row r="169" spans="1:22" x14ac:dyDescent="0.2">
      <c r="A169" s="139" t="str">
        <f t="shared" si="33"/>
        <v/>
      </c>
      <c r="B169" s="144">
        <v>53</v>
      </c>
      <c r="C169" s="144" t="str">
        <f>IF(VLOOKUP(B169,Bクラス!$A$10:$I$229,5,FALSE)="","",VLOOKUP(B169,Bクラス!$A$10:$I$229,5,FALSE))</f>
        <v/>
      </c>
      <c r="D169" s="144" t="str">
        <f>IF(VLOOKUP(B169+0.5,Bクラス!$A$10:$I$229,5,FALSE)="","",VLOOKUP(B169+0.5,Bクラス!$A$10:$I$229,5,FALSE))</f>
        <v/>
      </c>
      <c r="E169" s="144" t="str">
        <f t="shared" si="24"/>
        <v>・</v>
      </c>
      <c r="F169" s="144" t="str">
        <f>IF(VLOOKUP(B169+0.25,Bクラス!$A$10:$I$229,5,FALSE)="","",VLOOKUP(B169+0.25,Bクラス!$A$10:$I$229,5,FALSE))</f>
        <v/>
      </c>
      <c r="G169" s="144" t="str">
        <f>IF(VLOOKUP(B169+0.75,Bクラス!$A$10:$I$229,5,FALSE)="","",VLOOKUP(B169+0.75,Bクラス!$A$10:$I$229,5,FALSE))</f>
        <v/>
      </c>
      <c r="H169" s="144" t="str">
        <f t="shared" si="25"/>
        <v>・</v>
      </c>
      <c r="I169" s="144" t="str">
        <f>IF(VLOOKUP(B169,Bクラス!$A$10:$I$229,2,FALSE)="","",VLOOKUP(B169,Bクラス!$A$10:$I$229,2,FALSE))</f>
        <v>BB</v>
      </c>
      <c r="J169" s="144" t="e">
        <f>データ!$B$4</f>
        <v>#N/A</v>
      </c>
      <c r="K169" s="144" t="e">
        <f>データ!$B$5</f>
        <v>#N/A</v>
      </c>
      <c r="L169" s="132" t="str">
        <f t="shared" si="26"/>
        <v/>
      </c>
      <c r="M169" s="141" t="str">
        <f>IF(VLOOKUP(B169,Bクラス!$A$10:$J$229,10,FALSE)="","",VLOOKUP(B169,Bクラス!$A$10:$J$229,10,FALSE))</f>
        <v/>
      </c>
      <c r="O169" s="132">
        <v>273</v>
      </c>
      <c r="P169" s="132" t="str">
        <f t="shared" si="27"/>
        <v/>
      </c>
      <c r="Q169" s="150" t="str">
        <f t="shared" si="28"/>
        <v/>
      </c>
      <c r="R169" s="150" t="str">
        <f t="shared" si="29"/>
        <v/>
      </c>
      <c r="S169" s="150" t="str">
        <f t="shared" si="30"/>
        <v/>
      </c>
      <c r="T169" s="132" t="str">
        <f t="shared" si="31"/>
        <v/>
      </c>
      <c r="U169" s="132" t="str">
        <f t="shared" si="32"/>
        <v/>
      </c>
      <c r="V169" s="142" t="str">
        <f t="shared" si="34"/>
        <v/>
      </c>
    </row>
    <row r="170" spans="1:22" x14ac:dyDescent="0.2">
      <c r="A170" s="139" t="str">
        <f t="shared" si="33"/>
        <v/>
      </c>
      <c r="B170" s="144">
        <v>54</v>
      </c>
      <c r="C170" s="144" t="str">
        <f>IF(VLOOKUP(B170,Bクラス!$A$10:$I$229,5,FALSE)="","",VLOOKUP(B170,Bクラス!$A$10:$I$229,5,FALSE))</f>
        <v/>
      </c>
      <c r="D170" s="144" t="str">
        <f>IF(VLOOKUP(B170+0.5,Bクラス!$A$10:$I$229,5,FALSE)="","",VLOOKUP(B170+0.5,Bクラス!$A$10:$I$229,5,FALSE))</f>
        <v/>
      </c>
      <c r="E170" s="144" t="str">
        <f t="shared" si="24"/>
        <v>・</v>
      </c>
      <c r="F170" s="144" t="str">
        <f>IF(VLOOKUP(B170+0.25,Bクラス!$A$10:$I$229,5,FALSE)="","",VLOOKUP(B170+0.25,Bクラス!$A$10:$I$229,5,FALSE))</f>
        <v/>
      </c>
      <c r="G170" s="144" t="str">
        <f>IF(VLOOKUP(B170+0.75,Bクラス!$A$10:$I$229,5,FALSE)="","",VLOOKUP(B170+0.75,Bクラス!$A$10:$I$229,5,FALSE))</f>
        <v/>
      </c>
      <c r="H170" s="144" t="str">
        <f t="shared" si="25"/>
        <v>・</v>
      </c>
      <c r="I170" s="144" t="str">
        <f>IF(VLOOKUP(B170,Bクラス!$A$10:$I$229,2,FALSE)="","",VLOOKUP(B170,Bクラス!$A$10:$I$229,2,FALSE))</f>
        <v>BB</v>
      </c>
      <c r="J170" s="144" t="e">
        <f>データ!$B$4</f>
        <v>#N/A</v>
      </c>
      <c r="K170" s="144" t="e">
        <f>データ!$B$5</f>
        <v>#N/A</v>
      </c>
      <c r="L170" s="132" t="str">
        <f t="shared" si="26"/>
        <v/>
      </c>
      <c r="M170" s="141" t="str">
        <f>IF(VLOOKUP(B170,Bクラス!$A$10:$J$229,10,FALSE)="","",VLOOKUP(B170,Bクラス!$A$10:$J$229,10,FALSE))</f>
        <v/>
      </c>
      <c r="O170" s="132">
        <v>274</v>
      </c>
      <c r="P170" s="132" t="str">
        <f t="shared" si="27"/>
        <v/>
      </c>
      <c r="Q170" s="150" t="str">
        <f t="shared" si="28"/>
        <v/>
      </c>
      <c r="R170" s="150" t="str">
        <f t="shared" si="29"/>
        <v/>
      </c>
      <c r="S170" s="150" t="str">
        <f t="shared" si="30"/>
        <v/>
      </c>
      <c r="T170" s="132" t="str">
        <f t="shared" si="31"/>
        <v/>
      </c>
      <c r="U170" s="132" t="str">
        <f t="shared" si="32"/>
        <v/>
      </c>
      <c r="V170" s="142" t="str">
        <f t="shared" si="34"/>
        <v/>
      </c>
    </row>
    <row r="171" spans="1:22" x14ac:dyDescent="0.2">
      <c r="A171" s="139" t="str">
        <f t="shared" si="33"/>
        <v/>
      </c>
      <c r="B171" s="144">
        <v>55</v>
      </c>
      <c r="C171" s="144" t="str">
        <f>IF(VLOOKUP(B171,Bクラス!$A$10:$I$229,5,FALSE)="","",VLOOKUP(B171,Bクラス!$A$10:$I$229,5,FALSE))</f>
        <v/>
      </c>
      <c r="D171" s="144" t="str">
        <f>IF(VLOOKUP(B171+0.5,Bクラス!$A$10:$I$229,5,FALSE)="","",VLOOKUP(B171+0.5,Bクラス!$A$10:$I$229,5,FALSE))</f>
        <v/>
      </c>
      <c r="E171" s="144" t="str">
        <f t="shared" si="24"/>
        <v>・</v>
      </c>
      <c r="F171" s="144" t="str">
        <f>IF(VLOOKUP(B171+0.25,Bクラス!$A$10:$I$229,5,FALSE)="","",VLOOKUP(B171+0.25,Bクラス!$A$10:$I$229,5,FALSE))</f>
        <v/>
      </c>
      <c r="G171" s="144" t="str">
        <f>IF(VLOOKUP(B171+0.75,Bクラス!$A$10:$I$229,5,FALSE)="","",VLOOKUP(B171+0.75,Bクラス!$A$10:$I$229,5,FALSE))</f>
        <v/>
      </c>
      <c r="H171" s="144" t="str">
        <f t="shared" si="25"/>
        <v>・</v>
      </c>
      <c r="I171" s="144" t="str">
        <f>IF(VLOOKUP(B171,Bクラス!$A$10:$I$229,2,FALSE)="","",VLOOKUP(B171,Bクラス!$A$10:$I$229,2,FALSE))</f>
        <v>BB</v>
      </c>
      <c r="J171" s="144" t="e">
        <f>データ!$B$4</f>
        <v>#N/A</v>
      </c>
      <c r="K171" s="144" t="e">
        <f>データ!$B$5</f>
        <v>#N/A</v>
      </c>
      <c r="L171" s="132" t="str">
        <f t="shared" si="26"/>
        <v/>
      </c>
      <c r="M171" s="141" t="str">
        <f>IF(VLOOKUP(B171,Bクラス!$A$10:$J$229,10,FALSE)="","",VLOOKUP(B171,Bクラス!$A$10:$J$229,10,FALSE))</f>
        <v/>
      </c>
      <c r="O171" s="132">
        <v>275</v>
      </c>
      <c r="P171" s="132" t="str">
        <f t="shared" si="27"/>
        <v/>
      </c>
      <c r="Q171" s="150" t="str">
        <f t="shared" si="28"/>
        <v/>
      </c>
      <c r="R171" s="150" t="str">
        <f t="shared" si="29"/>
        <v/>
      </c>
      <c r="S171" s="150" t="str">
        <f t="shared" si="30"/>
        <v/>
      </c>
      <c r="T171" s="132" t="str">
        <f t="shared" si="31"/>
        <v/>
      </c>
      <c r="U171" s="132" t="str">
        <f t="shared" si="32"/>
        <v/>
      </c>
      <c r="V171" s="142" t="str">
        <f t="shared" si="34"/>
        <v/>
      </c>
    </row>
    <row r="172" spans="1:22" x14ac:dyDescent="0.2">
      <c r="A172" s="139" t="str">
        <f t="shared" si="33"/>
        <v/>
      </c>
      <c r="B172" s="145">
        <v>1</v>
      </c>
      <c r="C172" s="145" t="str">
        <f>IF(VLOOKUP(B172,Bクラス!$L$10:$T$229,5,FALSE)="","",VLOOKUP(B172,Bクラス!$L$10:$T$229,5,FALSE))</f>
        <v/>
      </c>
      <c r="D172" s="145" t="str">
        <f>IF(VLOOKUP(B172+0.5,Bクラス!$L$10:$T$229,5,FALSE)="","",VLOOKUP(B172+0.5,Bクラス!$L$10:$T$229,5,FALSE))</f>
        <v/>
      </c>
      <c r="E172" s="145" t="str">
        <f>CONCATENATE(C172,"・",D172)</f>
        <v>・</v>
      </c>
      <c r="F172" s="145" t="str">
        <f>IF(VLOOKUP(B172+0.25,Bクラス!$L$10:$T$229,5,FALSE)="","",VLOOKUP(B172+0.25,Bクラス!$L$10:$T$229,5,FALSE))</f>
        <v/>
      </c>
      <c r="G172" s="145" t="str">
        <f>IF(VLOOKUP(B172+0.75,Bクラス!$L$10:$T$229,5,FALSE)="","",VLOOKUP(B172+0.75,Bクラス!$L$10:$T$229,5,FALSE))</f>
        <v/>
      </c>
      <c r="H172" s="145" t="str">
        <f t="shared" si="25"/>
        <v>・</v>
      </c>
      <c r="I172" s="145" t="str">
        <f>IF(VLOOKUP(B172,Bクラス!$L$10:$T$229,2,FALSE)="","",VLOOKUP(B172,Bクラス!$L$10:$T$229,2,FALSE))</f>
        <v>GB</v>
      </c>
      <c r="J172" s="145" t="e">
        <f>データ!$B$4</f>
        <v>#N/A</v>
      </c>
      <c r="K172" s="145" t="e">
        <f>データ!$B$5</f>
        <v>#N/A</v>
      </c>
      <c r="L172" s="132" t="str">
        <f t="shared" ref="L172:L207" si="35">IF(F172="","",ROW())</f>
        <v/>
      </c>
      <c r="M172" s="141" t="str">
        <f>IF(VLOOKUP(B172,Bクラス!$L$10:$U$229,10,FALSE)="","",VLOOKUP(B172,Bクラス!$L$10:$U$229,10,FALSE))</f>
        <v/>
      </c>
      <c r="O172" s="132">
        <v>331</v>
      </c>
      <c r="P172" s="132" t="str">
        <f t="shared" si="27"/>
        <v/>
      </c>
      <c r="Q172" s="150" t="str">
        <f t="shared" si="28"/>
        <v/>
      </c>
      <c r="R172" s="150" t="str">
        <f t="shared" si="29"/>
        <v/>
      </c>
      <c r="S172" s="150" t="str">
        <f t="shared" si="30"/>
        <v/>
      </c>
      <c r="T172" s="132" t="str">
        <f t="shared" si="31"/>
        <v/>
      </c>
      <c r="U172" s="132" t="str">
        <f t="shared" si="32"/>
        <v/>
      </c>
      <c r="V172" s="142" t="str">
        <f t="shared" si="34"/>
        <v/>
      </c>
    </row>
    <row r="173" spans="1:22" x14ac:dyDescent="0.2">
      <c r="A173" s="139" t="str">
        <f t="shared" si="33"/>
        <v/>
      </c>
      <c r="B173" s="145">
        <v>2</v>
      </c>
      <c r="C173" s="145" t="str">
        <f>IF(VLOOKUP(B173,Bクラス!$L$10:$T$229,5,FALSE)="","",VLOOKUP(B173,Bクラス!$L$10:$T$229,5,FALSE))</f>
        <v/>
      </c>
      <c r="D173" s="145" t="str">
        <f>IF(VLOOKUP(B173+0.5,Bクラス!$L$10:$T$229,5,FALSE)="","",VLOOKUP(B173+0.5,Bクラス!$L$10:$T$229,5,FALSE))</f>
        <v/>
      </c>
      <c r="E173" s="145" t="str">
        <f t="shared" ref="E173:E226" si="36">CONCATENATE(C173,"・",D173)</f>
        <v>・</v>
      </c>
      <c r="F173" s="145" t="str">
        <f>IF(VLOOKUP(B173+0.25,Bクラス!$L$10:$T$229,5,FALSE)="","",VLOOKUP(B173+0.25,Bクラス!$L$10:$T$229,5,FALSE))</f>
        <v/>
      </c>
      <c r="G173" s="145" t="str">
        <f>IF(VLOOKUP(B173+0.75,Bクラス!$L$10:$T$229,5,FALSE)="","",VLOOKUP(B173+0.75,Bクラス!$L$10:$T$229,5,FALSE))</f>
        <v/>
      </c>
      <c r="H173" s="145" t="str">
        <f t="shared" ref="H173:H227" si="37">CONCATENATE(F173,"・",G173)</f>
        <v>・</v>
      </c>
      <c r="I173" s="145" t="str">
        <f>IF(VLOOKUP(B173,Bクラス!$L$10:$T$229,2,FALSE)="","",VLOOKUP(B173,Bクラス!$L$10:$T$229,2,FALSE))</f>
        <v>GB</v>
      </c>
      <c r="J173" s="145" t="e">
        <f>データ!$B$4</f>
        <v>#N/A</v>
      </c>
      <c r="K173" s="145" t="e">
        <f>データ!$B$5</f>
        <v>#N/A</v>
      </c>
      <c r="L173" s="132" t="str">
        <f t="shared" si="35"/>
        <v/>
      </c>
      <c r="M173" s="141" t="str">
        <f>IF(VLOOKUP(B173,Bクラス!$L$10:$U$229,10,FALSE)="","",VLOOKUP(B173,Bクラス!$L$10:$U$229,10,FALSE))</f>
        <v/>
      </c>
      <c r="O173" s="132">
        <v>332</v>
      </c>
      <c r="P173" s="132" t="str">
        <f t="shared" si="27"/>
        <v/>
      </c>
      <c r="Q173" s="150" t="str">
        <f t="shared" si="28"/>
        <v/>
      </c>
      <c r="R173" s="150" t="str">
        <f t="shared" si="29"/>
        <v/>
      </c>
      <c r="S173" s="150" t="str">
        <f t="shared" si="30"/>
        <v/>
      </c>
      <c r="T173" s="132" t="str">
        <f t="shared" si="31"/>
        <v/>
      </c>
      <c r="U173" s="132" t="str">
        <f t="shared" si="32"/>
        <v/>
      </c>
      <c r="V173" s="142" t="str">
        <f t="shared" si="34"/>
        <v/>
      </c>
    </row>
    <row r="174" spans="1:22" x14ac:dyDescent="0.2">
      <c r="A174" s="139" t="str">
        <f t="shared" si="33"/>
        <v/>
      </c>
      <c r="B174" s="145">
        <v>3</v>
      </c>
      <c r="C174" s="145" t="str">
        <f>IF(VLOOKUP(B174,Bクラス!$L$10:$T$229,5,FALSE)="","",VLOOKUP(B174,Bクラス!$L$10:$T$229,5,FALSE))</f>
        <v/>
      </c>
      <c r="D174" s="145" t="str">
        <f>IF(VLOOKUP(B174+0.5,Bクラス!$L$10:$T$229,5,FALSE)="","",VLOOKUP(B174+0.5,Bクラス!$L$10:$T$229,5,FALSE))</f>
        <v/>
      </c>
      <c r="E174" s="145" t="str">
        <f t="shared" si="36"/>
        <v>・</v>
      </c>
      <c r="F174" s="145" t="str">
        <f>IF(VLOOKUP(B174+0.25,Bクラス!$L$10:$T$229,5,FALSE)="","",VLOOKUP(B174+0.25,Bクラス!$L$10:$T$229,5,FALSE))</f>
        <v/>
      </c>
      <c r="G174" s="145" t="str">
        <f>IF(VLOOKUP(B174+0.75,Bクラス!$L$10:$T$229,5,FALSE)="","",VLOOKUP(B174+0.75,Bクラス!$L$10:$T$229,5,FALSE))</f>
        <v/>
      </c>
      <c r="H174" s="145" t="str">
        <f t="shared" si="37"/>
        <v>・</v>
      </c>
      <c r="I174" s="145" t="str">
        <f>IF(VLOOKUP(B174,Bクラス!$L$10:$T$229,2,FALSE)="","",VLOOKUP(B174,Bクラス!$L$10:$T$229,2,FALSE))</f>
        <v>GB</v>
      </c>
      <c r="J174" s="145" t="e">
        <f>データ!$B$4</f>
        <v>#N/A</v>
      </c>
      <c r="K174" s="145" t="e">
        <f>データ!$B$5</f>
        <v>#N/A</v>
      </c>
      <c r="L174" s="132" t="str">
        <f t="shared" si="35"/>
        <v/>
      </c>
      <c r="M174" s="141" t="str">
        <f>IF(VLOOKUP(B174,Bクラス!$L$10:$U$229,10,FALSE)="","",VLOOKUP(B174,Bクラス!$L$10:$U$229,10,FALSE))</f>
        <v/>
      </c>
      <c r="O174" s="132">
        <v>333</v>
      </c>
      <c r="P174" s="132" t="str">
        <f t="shared" si="27"/>
        <v/>
      </c>
      <c r="Q174" s="150" t="str">
        <f t="shared" si="28"/>
        <v/>
      </c>
      <c r="R174" s="150" t="str">
        <f t="shared" si="29"/>
        <v/>
      </c>
      <c r="S174" s="150" t="str">
        <f t="shared" si="30"/>
        <v/>
      </c>
      <c r="T174" s="132" t="str">
        <f t="shared" si="31"/>
        <v/>
      </c>
      <c r="U174" s="132" t="str">
        <f t="shared" si="32"/>
        <v/>
      </c>
      <c r="V174" s="142" t="str">
        <f t="shared" si="34"/>
        <v/>
      </c>
    </row>
    <row r="175" spans="1:22" x14ac:dyDescent="0.2">
      <c r="A175" s="139" t="str">
        <f t="shared" si="33"/>
        <v/>
      </c>
      <c r="B175" s="145">
        <v>4</v>
      </c>
      <c r="C175" s="145" t="str">
        <f>IF(VLOOKUP(B175,Bクラス!$L$10:$T$229,5,FALSE)="","",VLOOKUP(B175,Bクラス!$L$10:$T$229,5,FALSE))</f>
        <v/>
      </c>
      <c r="D175" s="145" t="str">
        <f>IF(VLOOKUP(B175+0.5,Bクラス!$L$10:$T$229,5,FALSE)="","",VLOOKUP(B175+0.5,Bクラス!$L$10:$T$229,5,FALSE))</f>
        <v/>
      </c>
      <c r="E175" s="145" t="str">
        <f t="shared" si="36"/>
        <v>・</v>
      </c>
      <c r="F175" s="145" t="str">
        <f>IF(VLOOKUP(B175+0.25,Bクラス!$L$10:$T$229,5,FALSE)="","",VLOOKUP(B175+0.25,Bクラス!$L$10:$T$229,5,FALSE))</f>
        <v/>
      </c>
      <c r="G175" s="145" t="str">
        <f>IF(VLOOKUP(B175+0.75,Bクラス!$L$10:$T$229,5,FALSE)="","",VLOOKUP(B175+0.75,Bクラス!$L$10:$T$229,5,FALSE))</f>
        <v/>
      </c>
      <c r="H175" s="145" t="str">
        <f t="shared" si="37"/>
        <v>・</v>
      </c>
      <c r="I175" s="145" t="str">
        <f>IF(VLOOKUP(B175,Bクラス!$L$10:$T$229,2,FALSE)="","",VLOOKUP(B175,Bクラス!$L$10:$T$229,2,FALSE))</f>
        <v>GB</v>
      </c>
      <c r="J175" s="145" t="e">
        <f>データ!$B$4</f>
        <v>#N/A</v>
      </c>
      <c r="K175" s="145" t="e">
        <f>データ!$B$5</f>
        <v>#N/A</v>
      </c>
      <c r="L175" s="132" t="str">
        <f t="shared" si="35"/>
        <v/>
      </c>
      <c r="M175" s="141" t="str">
        <f>IF(VLOOKUP(B175,Bクラス!$L$10:$U$229,10,FALSE)="","",VLOOKUP(B175,Bクラス!$L$10:$U$229,10,FALSE))</f>
        <v/>
      </c>
      <c r="O175" s="132">
        <v>334</v>
      </c>
      <c r="P175" s="132" t="str">
        <f t="shared" si="27"/>
        <v/>
      </c>
      <c r="Q175" s="150" t="str">
        <f t="shared" si="28"/>
        <v/>
      </c>
      <c r="R175" s="150" t="str">
        <f t="shared" si="29"/>
        <v/>
      </c>
      <c r="S175" s="150" t="str">
        <f t="shared" si="30"/>
        <v/>
      </c>
      <c r="T175" s="132" t="str">
        <f t="shared" si="31"/>
        <v/>
      </c>
      <c r="U175" s="132" t="str">
        <f t="shared" si="32"/>
        <v/>
      </c>
      <c r="V175" s="142" t="str">
        <f t="shared" si="34"/>
        <v/>
      </c>
    </row>
    <row r="176" spans="1:22" x14ac:dyDescent="0.2">
      <c r="A176" s="139" t="str">
        <f t="shared" si="33"/>
        <v/>
      </c>
      <c r="B176" s="145">
        <v>5</v>
      </c>
      <c r="C176" s="145" t="str">
        <f>IF(VLOOKUP(B176,Bクラス!$L$10:$T$229,5,FALSE)="","",VLOOKUP(B176,Bクラス!$L$10:$T$229,5,FALSE))</f>
        <v/>
      </c>
      <c r="D176" s="145" t="str">
        <f>IF(VLOOKUP(B176+0.5,Bクラス!$L$10:$T$229,5,FALSE)="","",VLOOKUP(B176+0.5,Bクラス!$L$10:$T$229,5,FALSE))</f>
        <v/>
      </c>
      <c r="E176" s="145" t="str">
        <f t="shared" si="36"/>
        <v>・</v>
      </c>
      <c r="F176" s="145" t="str">
        <f>IF(VLOOKUP(B176+0.25,Bクラス!$L$10:$T$229,5,FALSE)="","",VLOOKUP(B176+0.25,Bクラス!$L$10:$T$229,5,FALSE))</f>
        <v/>
      </c>
      <c r="G176" s="145" t="str">
        <f>IF(VLOOKUP(B176+0.75,Bクラス!$L$10:$T$229,5,FALSE)="","",VLOOKUP(B176+0.75,Bクラス!$L$10:$T$229,5,FALSE))</f>
        <v/>
      </c>
      <c r="H176" s="145" t="str">
        <f t="shared" si="37"/>
        <v>・</v>
      </c>
      <c r="I176" s="145" t="str">
        <f>IF(VLOOKUP(B176,Bクラス!$L$10:$T$229,2,FALSE)="","",VLOOKUP(B176,Bクラス!$L$10:$T$229,2,FALSE))</f>
        <v>GB</v>
      </c>
      <c r="J176" s="145" t="e">
        <f>データ!$B$4</f>
        <v>#N/A</v>
      </c>
      <c r="K176" s="145" t="e">
        <f>データ!$B$5</f>
        <v>#N/A</v>
      </c>
      <c r="L176" s="132" t="str">
        <f t="shared" si="35"/>
        <v/>
      </c>
      <c r="M176" s="141" t="str">
        <f>IF(VLOOKUP(B176,Bクラス!$L$10:$U$229,10,FALSE)="","",VLOOKUP(B176,Bクラス!$L$10:$U$229,10,FALSE))</f>
        <v/>
      </c>
      <c r="O176" s="132">
        <v>335</v>
      </c>
      <c r="P176" s="132" t="str">
        <f t="shared" si="27"/>
        <v/>
      </c>
      <c r="Q176" s="150" t="str">
        <f t="shared" si="28"/>
        <v/>
      </c>
      <c r="R176" s="150" t="str">
        <f t="shared" si="29"/>
        <v/>
      </c>
      <c r="S176" s="150" t="str">
        <f t="shared" si="30"/>
        <v/>
      </c>
      <c r="T176" s="132" t="str">
        <f t="shared" si="31"/>
        <v/>
      </c>
      <c r="U176" s="132" t="str">
        <f t="shared" si="32"/>
        <v/>
      </c>
      <c r="V176" s="142" t="str">
        <f t="shared" si="34"/>
        <v/>
      </c>
    </row>
    <row r="177" spans="1:22" x14ac:dyDescent="0.2">
      <c r="A177" s="139" t="str">
        <f t="shared" si="33"/>
        <v/>
      </c>
      <c r="B177" s="145">
        <v>6</v>
      </c>
      <c r="C177" s="145" t="str">
        <f>IF(VLOOKUP(B177,Bクラス!$L$10:$T$229,5,FALSE)="","",VLOOKUP(B177,Bクラス!$L$10:$T$229,5,FALSE))</f>
        <v/>
      </c>
      <c r="D177" s="145" t="str">
        <f>IF(VLOOKUP(B177+0.5,Bクラス!$L$10:$T$229,5,FALSE)="","",VLOOKUP(B177+0.5,Bクラス!$L$10:$T$229,5,FALSE))</f>
        <v/>
      </c>
      <c r="E177" s="145" t="str">
        <f t="shared" si="36"/>
        <v>・</v>
      </c>
      <c r="F177" s="145" t="str">
        <f>IF(VLOOKUP(B177+0.25,Bクラス!$L$10:$T$229,5,FALSE)="","",VLOOKUP(B177+0.25,Bクラス!$L$10:$T$229,5,FALSE))</f>
        <v/>
      </c>
      <c r="G177" s="145" t="str">
        <f>IF(VLOOKUP(B177+0.75,Bクラス!$L$10:$T$229,5,FALSE)="","",VLOOKUP(B177+0.75,Bクラス!$L$10:$T$229,5,FALSE))</f>
        <v/>
      </c>
      <c r="H177" s="145" t="str">
        <f t="shared" si="37"/>
        <v>・</v>
      </c>
      <c r="I177" s="145" t="str">
        <f>IF(VLOOKUP(B177,Bクラス!$L$10:$T$229,2,FALSE)="","",VLOOKUP(B177,Bクラス!$L$10:$T$229,2,FALSE))</f>
        <v>GB</v>
      </c>
      <c r="J177" s="145" t="e">
        <f>データ!$B$4</f>
        <v>#N/A</v>
      </c>
      <c r="K177" s="145" t="e">
        <f>データ!$B$5</f>
        <v>#N/A</v>
      </c>
      <c r="L177" s="132" t="str">
        <f t="shared" si="35"/>
        <v/>
      </c>
      <c r="M177" s="141" t="str">
        <f>IF(VLOOKUP(B177,Bクラス!$L$10:$U$229,10,FALSE)="","",VLOOKUP(B177,Bクラス!$L$10:$U$229,10,FALSE))</f>
        <v/>
      </c>
      <c r="O177" s="132">
        <v>336</v>
      </c>
      <c r="P177" s="132" t="str">
        <f t="shared" si="27"/>
        <v/>
      </c>
      <c r="Q177" s="150" t="str">
        <f t="shared" si="28"/>
        <v/>
      </c>
      <c r="R177" s="150" t="str">
        <f t="shared" si="29"/>
        <v/>
      </c>
      <c r="S177" s="150" t="str">
        <f t="shared" si="30"/>
        <v/>
      </c>
      <c r="T177" s="132" t="str">
        <f t="shared" si="31"/>
        <v/>
      </c>
      <c r="U177" s="132" t="str">
        <f t="shared" si="32"/>
        <v/>
      </c>
      <c r="V177" s="142" t="str">
        <f t="shared" si="34"/>
        <v/>
      </c>
    </row>
    <row r="178" spans="1:22" x14ac:dyDescent="0.2">
      <c r="A178" s="139" t="str">
        <f t="shared" si="33"/>
        <v/>
      </c>
      <c r="B178" s="145">
        <v>7</v>
      </c>
      <c r="C178" s="145" t="str">
        <f>IF(VLOOKUP(B178,Bクラス!$L$10:$T$229,5,FALSE)="","",VLOOKUP(B178,Bクラス!$L$10:$T$229,5,FALSE))</f>
        <v/>
      </c>
      <c r="D178" s="145" t="str">
        <f>IF(VLOOKUP(B178+0.5,Bクラス!$L$10:$T$229,5,FALSE)="","",VLOOKUP(B178+0.5,Bクラス!$L$10:$T$229,5,FALSE))</f>
        <v/>
      </c>
      <c r="E178" s="145" t="str">
        <f t="shared" si="36"/>
        <v>・</v>
      </c>
      <c r="F178" s="145" t="str">
        <f>IF(VLOOKUP(B178+0.25,Bクラス!$L$10:$T$229,5,FALSE)="","",VLOOKUP(B178+0.25,Bクラス!$L$10:$T$229,5,FALSE))</f>
        <v/>
      </c>
      <c r="G178" s="145" t="str">
        <f>IF(VLOOKUP(B178+0.75,Bクラス!$L$10:$T$229,5,FALSE)="","",VLOOKUP(B178+0.75,Bクラス!$L$10:$T$229,5,FALSE))</f>
        <v/>
      </c>
      <c r="H178" s="145" t="str">
        <f t="shared" si="37"/>
        <v>・</v>
      </c>
      <c r="I178" s="145" t="str">
        <f>IF(VLOOKUP(B178,Bクラス!$L$10:$T$229,2,FALSE)="","",VLOOKUP(B178,Bクラス!$L$10:$T$229,2,FALSE))</f>
        <v>GB</v>
      </c>
      <c r="J178" s="145" t="e">
        <f>データ!$B$4</f>
        <v>#N/A</v>
      </c>
      <c r="K178" s="145" t="e">
        <f>データ!$B$5</f>
        <v>#N/A</v>
      </c>
      <c r="L178" s="132" t="str">
        <f t="shared" si="35"/>
        <v/>
      </c>
      <c r="M178" s="141" t="str">
        <f>IF(VLOOKUP(B178,Bクラス!$L$10:$U$229,10,FALSE)="","",VLOOKUP(B178,Bクラス!$L$10:$U$229,10,FALSE))</f>
        <v/>
      </c>
      <c r="O178" s="132">
        <v>337</v>
      </c>
      <c r="P178" s="132" t="str">
        <f t="shared" si="27"/>
        <v/>
      </c>
      <c r="Q178" s="150" t="str">
        <f t="shared" si="28"/>
        <v/>
      </c>
      <c r="R178" s="150" t="str">
        <f t="shared" si="29"/>
        <v/>
      </c>
      <c r="S178" s="150" t="str">
        <f t="shared" si="30"/>
        <v/>
      </c>
      <c r="T178" s="132" t="str">
        <f t="shared" si="31"/>
        <v/>
      </c>
      <c r="U178" s="132" t="str">
        <f t="shared" si="32"/>
        <v/>
      </c>
      <c r="V178" s="142" t="str">
        <f t="shared" si="34"/>
        <v/>
      </c>
    </row>
    <row r="179" spans="1:22" x14ac:dyDescent="0.2">
      <c r="A179" s="139" t="str">
        <f t="shared" si="33"/>
        <v/>
      </c>
      <c r="B179" s="145">
        <v>8</v>
      </c>
      <c r="C179" s="145" t="str">
        <f>IF(VLOOKUP(B179,Bクラス!$L$10:$T$229,5,FALSE)="","",VLOOKUP(B179,Bクラス!$L$10:$T$229,5,FALSE))</f>
        <v/>
      </c>
      <c r="D179" s="145" t="str">
        <f>IF(VLOOKUP(B179+0.5,Bクラス!$L$10:$T$229,5,FALSE)="","",VLOOKUP(B179+0.5,Bクラス!$L$10:$T$229,5,FALSE))</f>
        <v/>
      </c>
      <c r="E179" s="145" t="str">
        <f t="shared" si="36"/>
        <v>・</v>
      </c>
      <c r="F179" s="145" t="str">
        <f>IF(VLOOKUP(B179+0.25,Bクラス!$L$10:$T$229,5,FALSE)="","",VLOOKUP(B179+0.25,Bクラス!$L$10:$T$229,5,FALSE))</f>
        <v/>
      </c>
      <c r="G179" s="145" t="str">
        <f>IF(VLOOKUP(B179+0.75,Bクラス!$L$10:$T$229,5,FALSE)="","",VLOOKUP(B179+0.75,Bクラス!$L$10:$T$229,5,FALSE))</f>
        <v/>
      </c>
      <c r="H179" s="145" t="str">
        <f t="shared" si="37"/>
        <v>・</v>
      </c>
      <c r="I179" s="145" t="str">
        <f>IF(VLOOKUP(B179,Bクラス!$L$10:$T$229,2,FALSE)="","",VLOOKUP(B179,Bクラス!$L$10:$T$229,2,FALSE))</f>
        <v>GB</v>
      </c>
      <c r="J179" s="145" t="e">
        <f>データ!$B$4</f>
        <v>#N/A</v>
      </c>
      <c r="K179" s="145" t="e">
        <f>データ!$B$5</f>
        <v>#N/A</v>
      </c>
      <c r="L179" s="132" t="str">
        <f t="shared" si="35"/>
        <v/>
      </c>
      <c r="M179" s="141" t="str">
        <f>IF(VLOOKUP(B179,Bクラス!$L$10:$U$229,10,FALSE)="","",VLOOKUP(B179,Bクラス!$L$10:$U$229,10,FALSE))</f>
        <v/>
      </c>
      <c r="O179" s="132">
        <v>338</v>
      </c>
      <c r="P179" s="132" t="str">
        <f t="shared" si="27"/>
        <v/>
      </c>
      <c r="Q179" s="150" t="str">
        <f t="shared" si="28"/>
        <v/>
      </c>
      <c r="R179" s="150" t="str">
        <f t="shared" si="29"/>
        <v/>
      </c>
      <c r="S179" s="150" t="str">
        <f t="shared" si="30"/>
        <v/>
      </c>
      <c r="T179" s="132" t="str">
        <f t="shared" si="31"/>
        <v/>
      </c>
      <c r="U179" s="132" t="str">
        <f t="shared" si="32"/>
        <v/>
      </c>
      <c r="V179" s="142" t="str">
        <f t="shared" si="34"/>
        <v/>
      </c>
    </row>
    <row r="180" spans="1:22" x14ac:dyDescent="0.2">
      <c r="A180" s="139" t="str">
        <f t="shared" si="33"/>
        <v/>
      </c>
      <c r="B180" s="145">
        <v>9</v>
      </c>
      <c r="C180" s="145" t="str">
        <f>IF(VLOOKUP(B180,Bクラス!$L$10:$T$229,5,FALSE)="","",VLOOKUP(B180,Bクラス!$L$10:$T$229,5,FALSE))</f>
        <v/>
      </c>
      <c r="D180" s="145" t="str">
        <f>IF(VLOOKUP(B180+0.5,Bクラス!$L$10:$T$229,5,FALSE)="","",VLOOKUP(B180+0.5,Bクラス!$L$10:$T$229,5,FALSE))</f>
        <v/>
      </c>
      <c r="E180" s="145" t="str">
        <f t="shared" si="36"/>
        <v>・</v>
      </c>
      <c r="F180" s="145" t="str">
        <f>IF(VLOOKUP(B180+0.25,Bクラス!$L$10:$T$229,5,FALSE)="","",VLOOKUP(B180+0.25,Bクラス!$L$10:$T$229,5,FALSE))</f>
        <v/>
      </c>
      <c r="G180" s="145" t="str">
        <f>IF(VLOOKUP(B180+0.75,Bクラス!$L$10:$T$229,5,FALSE)="","",VLOOKUP(B180+0.75,Bクラス!$L$10:$T$229,5,FALSE))</f>
        <v/>
      </c>
      <c r="H180" s="145" t="str">
        <f t="shared" si="37"/>
        <v>・</v>
      </c>
      <c r="I180" s="145" t="str">
        <f>IF(VLOOKUP(B180,Bクラス!$L$10:$T$229,2,FALSE)="","",VLOOKUP(B180,Bクラス!$L$10:$T$229,2,FALSE))</f>
        <v>GB</v>
      </c>
      <c r="J180" s="145" t="e">
        <f>データ!$B$4</f>
        <v>#N/A</v>
      </c>
      <c r="K180" s="145" t="e">
        <f>データ!$B$5</f>
        <v>#N/A</v>
      </c>
      <c r="L180" s="132" t="str">
        <f t="shared" si="35"/>
        <v/>
      </c>
      <c r="M180" s="141" t="str">
        <f>IF(VLOOKUP(B180,Bクラス!$L$10:$U$229,10,FALSE)="","",VLOOKUP(B180,Bクラス!$L$10:$U$229,10,FALSE))</f>
        <v/>
      </c>
      <c r="O180" s="132">
        <v>339</v>
      </c>
      <c r="P180" s="132" t="str">
        <f t="shared" si="27"/>
        <v/>
      </c>
      <c r="Q180" s="150" t="str">
        <f t="shared" si="28"/>
        <v/>
      </c>
      <c r="R180" s="150" t="str">
        <f t="shared" si="29"/>
        <v/>
      </c>
      <c r="S180" s="150" t="str">
        <f t="shared" si="30"/>
        <v/>
      </c>
      <c r="T180" s="132" t="str">
        <f t="shared" si="31"/>
        <v/>
      </c>
      <c r="U180" s="132" t="str">
        <f t="shared" si="32"/>
        <v/>
      </c>
      <c r="V180" s="142" t="str">
        <f t="shared" si="34"/>
        <v/>
      </c>
    </row>
    <row r="181" spans="1:22" x14ac:dyDescent="0.2">
      <c r="A181" s="139" t="str">
        <f t="shared" si="33"/>
        <v/>
      </c>
      <c r="B181" s="145">
        <v>10</v>
      </c>
      <c r="C181" s="145" t="str">
        <f>IF(VLOOKUP(B181,Bクラス!$L$10:$T$229,5,FALSE)="","",VLOOKUP(B181,Bクラス!$L$10:$T$229,5,FALSE))</f>
        <v/>
      </c>
      <c r="D181" s="145" t="str">
        <f>IF(VLOOKUP(B181+0.5,Bクラス!$L$10:$T$229,5,FALSE)="","",VLOOKUP(B181+0.5,Bクラス!$L$10:$T$229,5,FALSE))</f>
        <v/>
      </c>
      <c r="E181" s="145" t="str">
        <f t="shared" si="36"/>
        <v>・</v>
      </c>
      <c r="F181" s="145" t="str">
        <f>IF(VLOOKUP(B181+0.25,Bクラス!$L$10:$T$229,5,FALSE)="","",VLOOKUP(B181+0.25,Bクラス!$L$10:$T$229,5,FALSE))</f>
        <v/>
      </c>
      <c r="G181" s="145" t="str">
        <f>IF(VLOOKUP(B181+0.75,Bクラス!$L$10:$T$229,5,FALSE)="","",VLOOKUP(B181+0.75,Bクラス!$L$10:$T$229,5,FALSE))</f>
        <v/>
      </c>
      <c r="H181" s="145" t="str">
        <f t="shared" si="37"/>
        <v>・</v>
      </c>
      <c r="I181" s="145" t="str">
        <f>IF(VLOOKUP(B181,Bクラス!$L$10:$T$229,2,FALSE)="","",VLOOKUP(B181,Bクラス!$L$10:$T$229,2,FALSE))</f>
        <v>GB</v>
      </c>
      <c r="J181" s="145" t="e">
        <f>データ!$B$4</f>
        <v>#N/A</v>
      </c>
      <c r="K181" s="145" t="e">
        <f>データ!$B$5</f>
        <v>#N/A</v>
      </c>
      <c r="L181" s="132" t="str">
        <f t="shared" si="35"/>
        <v/>
      </c>
      <c r="M181" s="141" t="str">
        <f>IF(VLOOKUP(B181,Bクラス!$L$10:$U$229,10,FALSE)="","",VLOOKUP(B181,Bクラス!$L$10:$U$229,10,FALSE))</f>
        <v/>
      </c>
      <c r="O181" s="132">
        <v>340</v>
      </c>
      <c r="P181" s="132" t="str">
        <f t="shared" si="27"/>
        <v/>
      </c>
      <c r="Q181" s="150" t="str">
        <f t="shared" si="28"/>
        <v/>
      </c>
      <c r="R181" s="150" t="str">
        <f t="shared" si="29"/>
        <v/>
      </c>
      <c r="S181" s="150" t="str">
        <f t="shared" si="30"/>
        <v/>
      </c>
      <c r="T181" s="132" t="str">
        <f t="shared" si="31"/>
        <v/>
      </c>
      <c r="U181" s="132" t="str">
        <f t="shared" si="32"/>
        <v/>
      </c>
      <c r="V181" s="142" t="str">
        <f t="shared" si="34"/>
        <v/>
      </c>
    </row>
    <row r="182" spans="1:22" x14ac:dyDescent="0.2">
      <c r="A182" s="139" t="str">
        <f t="shared" si="33"/>
        <v/>
      </c>
      <c r="B182" s="145">
        <v>11</v>
      </c>
      <c r="C182" s="145" t="str">
        <f>IF(VLOOKUP(B182,Bクラス!$L$10:$T$229,5,FALSE)="","",VLOOKUP(B182,Bクラス!$L$10:$T$229,5,FALSE))</f>
        <v/>
      </c>
      <c r="D182" s="145" t="str">
        <f>IF(VLOOKUP(B182+0.5,Bクラス!$L$10:$T$229,5,FALSE)="","",VLOOKUP(B182+0.5,Bクラス!$L$10:$T$229,5,FALSE))</f>
        <v/>
      </c>
      <c r="E182" s="145" t="str">
        <f t="shared" si="36"/>
        <v>・</v>
      </c>
      <c r="F182" s="145" t="str">
        <f>IF(VLOOKUP(B182+0.25,Bクラス!$L$10:$T$229,5,FALSE)="","",VLOOKUP(B182+0.25,Bクラス!$L$10:$T$229,5,FALSE))</f>
        <v/>
      </c>
      <c r="G182" s="145" t="str">
        <f>IF(VLOOKUP(B182+0.75,Bクラス!$L$10:$T$229,5,FALSE)="","",VLOOKUP(B182+0.75,Bクラス!$L$10:$T$229,5,FALSE))</f>
        <v/>
      </c>
      <c r="H182" s="145" t="str">
        <f t="shared" si="37"/>
        <v>・</v>
      </c>
      <c r="I182" s="145" t="str">
        <f>IF(VLOOKUP(B182,Bクラス!$L$10:$T$229,2,FALSE)="","",VLOOKUP(B182,Bクラス!$L$10:$T$229,2,FALSE))</f>
        <v>GB</v>
      </c>
      <c r="J182" s="145" t="e">
        <f>データ!$B$4</f>
        <v>#N/A</v>
      </c>
      <c r="K182" s="145" t="e">
        <f>データ!$B$5</f>
        <v>#N/A</v>
      </c>
      <c r="L182" s="132" t="str">
        <f t="shared" si="35"/>
        <v/>
      </c>
      <c r="M182" s="141" t="str">
        <f>IF(VLOOKUP(B182,Bクラス!$L$10:$U$229,10,FALSE)="","",VLOOKUP(B182,Bクラス!$L$10:$U$229,10,FALSE))</f>
        <v/>
      </c>
      <c r="O182" s="132">
        <v>341</v>
      </c>
      <c r="P182" s="132" t="str">
        <f t="shared" si="27"/>
        <v/>
      </c>
      <c r="Q182" s="150" t="str">
        <f t="shared" si="28"/>
        <v/>
      </c>
      <c r="R182" s="150" t="str">
        <f t="shared" si="29"/>
        <v/>
      </c>
      <c r="S182" s="150" t="str">
        <f t="shared" si="30"/>
        <v/>
      </c>
      <c r="T182" s="132" t="str">
        <f t="shared" si="31"/>
        <v/>
      </c>
      <c r="U182" s="132" t="str">
        <f t="shared" si="32"/>
        <v/>
      </c>
      <c r="V182" s="142" t="str">
        <f t="shared" si="34"/>
        <v/>
      </c>
    </row>
    <row r="183" spans="1:22" x14ac:dyDescent="0.2">
      <c r="A183" s="139" t="str">
        <f t="shared" si="33"/>
        <v/>
      </c>
      <c r="B183" s="145">
        <v>12</v>
      </c>
      <c r="C183" s="145" t="str">
        <f>IF(VLOOKUP(B183,Bクラス!$L$10:$T$229,5,FALSE)="","",VLOOKUP(B183,Bクラス!$L$10:$T$229,5,FALSE))</f>
        <v/>
      </c>
      <c r="D183" s="145" t="str">
        <f>IF(VLOOKUP(B183+0.5,Bクラス!$L$10:$T$229,5,FALSE)="","",VLOOKUP(B183+0.5,Bクラス!$L$10:$T$229,5,FALSE))</f>
        <v/>
      </c>
      <c r="E183" s="145" t="str">
        <f t="shared" si="36"/>
        <v>・</v>
      </c>
      <c r="F183" s="145" t="str">
        <f>IF(VLOOKUP(B183+0.25,Bクラス!$L$10:$T$229,5,FALSE)="","",VLOOKUP(B183+0.25,Bクラス!$L$10:$T$229,5,FALSE))</f>
        <v/>
      </c>
      <c r="G183" s="145" t="str">
        <f>IF(VLOOKUP(B183+0.75,Bクラス!$L$10:$T$229,5,FALSE)="","",VLOOKUP(B183+0.75,Bクラス!$L$10:$T$229,5,FALSE))</f>
        <v/>
      </c>
      <c r="H183" s="145" t="str">
        <f t="shared" si="37"/>
        <v>・</v>
      </c>
      <c r="I183" s="145" t="str">
        <f>IF(VLOOKUP(B183,Bクラス!$L$10:$T$229,2,FALSE)="","",VLOOKUP(B183,Bクラス!$L$10:$T$229,2,FALSE))</f>
        <v>GB</v>
      </c>
      <c r="J183" s="145" t="e">
        <f>データ!$B$4</f>
        <v>#N/A</v>
      </c>
      <c r="K183" s="145" t="e">
        <f>データ!$B$5</f>
        <v>#N/A</v>
      </c>
      <c r="L183" s="132" t="str">
        <f t="shared" si="35"/>
        <v/>
      </c>
      <c r="M183" s="141" t="str">
        <f>IF(VLOOKUP(B183,Bクラス!$L$10:$U$229,10,FALSE)="","",VLOOKUP(B183,Bクラス!$L$10:$U$229,10,FALSE))</f>
        <v/>
      </c>
      <c r="O183" s="132">
        <v>342</v>
      </c>
      <c r="P183" s="132" t="str">
        <f t="shared" si="27"/>
        <v/>
      </c>
      <c r="Q183" s="150" t="str">
        <f t="shared" si="28"/>
        <v/>
      </c>
      <c r="R183" s="150" t="str">
        <f t="shared" si="29"/>
        <v/>
      </c>
      <c r="S183" s="150" t="str">
        <f t="shared" si="30"/>
        <v/>
      </c>
      <c r="T183" s="132" t="str">
        <f t="shared" si="31"/>
        <v/>
      </c>
      <c r="U183" s="132" t="str">
        <f t="shared" si="32"/>
        <v/>
      </c>
      <c r="V183" s="142" t="str">
        <f t="shared" si="34"/>
        <v/>
      </c>
    </row>
    <row r="184" spans="1:22" x14ac:dyDescent="0.2">
      <c r="A184" s="139" t="str">
        <f t="shared" si="33"/>
        <v/>
      </c>
      <c r="B184" s="145">
        <v>13</v>
      </c>
      <c r="C184" s="145" t="str">
        <f>IF(VLOOKUP(B184,Bクラス!$L$10:$T$229,5,FALSE)="","",VLOOKUP(B184,Bクラス!$L$10:$T$229,5,FALSE))</f>
        <v/>
      </c>
      <c r="D184" s="145" t="str">
        <f>IF(VLOOKUP(B184+0.5,Bクラス!$L$10:$T$229,5,FALSE)="","",VLOOKUP(B184+0.5,Bクラス!$L$10:$T$229,5,FALSE))</f>
        <v/>
      </c>
      <c r="E184" s="145" t="str">
        <f t="shared" si="36"/>
        <v>・</v>
      </c>
      <c r="F184" s="145" t="str">
        <f>IF(VLOOKUP(B184+0.25,Bクラス!$L$10:$T$229,5,FALSE)="","",VLOOKUP(B184+0.25,Bクラス!$L$10:$T$229,5,FALSE))</f>
        <v/>
      </c>
      <c r="G184" s="145" t="str">
        <f>IF(VLOOKUP(B184+0.75,Bクラス!$L$10:$T$229,5,FALSE)="","",VLOOKUP(B184+0.75,Bクラス!$L$10:$T$229,5,FALSE))</f>
        <v/>
      </c>
      <c r="H184" s="145" t="str">
        <f t="shared" si="37"/>
        <v>・</v>
      </c>
      <c r="I184" s="145" t="str">
        <f>IF(VLOOKUP(B184,Bクラス!$L$10:$T$229,2,FALSE)="","",VLOOKUP(B184,Bクラス!$L$10:$T$229,2,FALSE))</f>
        <v>GB</v>
      </c>
      <c r="J184" s="145" t="e">
        <f>データ!$B$4</f>
        <v>#N/A</v>
      </c>
      <c r="K184" s="145" t="e">
        <f>データ!$B$5</f>
        <v>#N/A</v>
      </c>
      <c r="L184" s="132" t="str">
        <f t="shared" si="35"/>
        <v/>
      </c>
      <c r="M184" s="141" t="str">
        <f>IF(VLOOKUP(B184,Bクラス!$L$10:$U$229,10,FALSE)="","",VLOOKUP(B184,Bクラス!$L$10:$U$229,10,FALSE))</f>
        <v/>
      </c>
      <c r="O184" s="132">
        <v>343</v>
      </c>
      <c r="P184" s="132" t="str">
        <f t="shared" si="27"/>
        <v/>
      </c>
      <c r="Q184" s="150" t="str">
        <f t="shared" si="28"/>
        <v/>
      </c>
      <c r="R184" s="150" t="str">
        <f t="shared" si="29"/>
        <v/>
      </c>
      <c r="S184" s="150" t="str">
        <f t="shared" si="30"/>
        <v/>
      </c>
      <c r="T184" s="132" t="str">
        <f t="shared" si="31"/>
        <v/>
      </c>
      <c r="U184" s="132" t="str">
        <f t="shared" si="32"/>
        <v/>
      </c>
      <c r="V184" s="142" t="str">
        <f t="shared" si="34"/>
        <v/>
      </c>
    </row>
    <row r="185" spans="1:22" x14ac:dyDescent="0.2">
      <c r="A185" s="139" t="str">
        <f t="shared" si="33"/>
        <v/>
      </c>
      <c r="B185" s="145">
        <v>14</v>
      </c>
      <c r="C185" s="145" t="str">
        <f>IF(VLOOKUP(B185,Bクラス!$L$10:$T$229,5,FALSE)="","",VLOOKUP(B185,Bクラス!$L$10:$T$229,5,FALSE))</f>
        <v/>
      </c>
      <c r="D185" s="145" t="str">
        <f>IF(VLOOKUP(B185+0.5,Bクラス!$L$10:$T$229,5,FALSE)="","",VLOOKUP(B185+0.5,Bクラス!$L$10:$T$229,5,FALSE))</f>
        <v/>
      </c>
      <c r="E185" s="145" t="str">
        <f t="shared" si="36"/>
        <v>・</v>
      </c>
      <c r="F185" s="145" t="str">
        <f>IF(VLOOKUP(B185+0.25,Bクラス!$L$10:$T$229,5,FALSE)="","",VLOOKUP(B185+0.25,Bクラス!$L$10:$T$229,5,FALSE))</f>
        <v/>
      </c>
      <c r="G185" s="145" t="str">
        <f>IF(VLOOKUP(B185+0.75,Bクラス!$L$10:$T$229,5,FALSE)="","",VLOOKUP(B185+0.75,Bクラス!$L$10:$T$229,5,FALSE))</f>
        <v/>
      </c>
      <c r="H185" s="145" t="str">
        <f t="shared" si="37"/>
        <v>・</v>
      </c>
      <c r="I185" s="145" t="str">
        <f>IF(VLOOKUP(B185,Bクラス!$L$10:$T$229,2,FALSE)="","",VLOOKUP(B185,Bクラス!$L$10:$T$229,2,FALSE))</f>
        <v>GB</v>
      </c>
      <c r="J185" s="145" t="e">
        <f>データ!$B$4</f>
        <v>#N/A</v>
      </c>
      <c r="K185" s="145" t="e">
        <f>データ!$B$5</f>
        <v>#N/A</v>
      </c>
      <c r="L185" s="132" t="str">
        <f t="shared" si="35"/>
        <v/>
      </c>
      <c r="M185" s="141" t="str">
        <f>IF(VLOOKUP(B185,Bクラス!$L$10:$U$229,10,FALSE)="","",VLOOKUP(B185,Bクラス!$L$10:$U$229,10,FALSE))</f>
        <v/>
      </c>
      <c r="O185" s="132">
        <v>344</v>
      </c>
      <c r="P185" s="132" t="str">
        <f t="shared" si="27"/>
        <v/>
      </c>
      <c r="Q185" s="150" t="str">
        <f t="shared" si="28"/>
        <v/>
      </c>
      <c r="R185" s="150" t="str">
        <f t="shared" si="29"/>
        <v/>
      </c>
      <c r="S185" s="150" t="str">
        <f t="shared" si="30"/>
        <v/>
      </c>
      <c r="T185" s="132" t="str">
        <f t="shared" si="31"/>
        <v/>
      </c>
      <c r="U185" s="132" t="str">
        <f t="shared" si="32"/>
        <v/>
      </c>
      <c r="V185" s="142" t="str">
        <f t="shared" si="34"/>
        <v/>
      </c>
    </row>
    <row r="186" spans="1:22" x14ac:dyDescent="0.2">
      <c r="A186" s="139" t="str">
        <f t="shared" si="33"/>
        <v/>
      </c>
      <c r="B186" s="145">
        <v>15</v>
      </c>
      <c r="C186" s="145" t="str">
        <f>IF(VLOOKUP(B186,Bクラス!$L$10:$T$229,5,FALSE)="","",VLOOKUP(B186,Bクラス!$L$10:$T$229,5,FALSE))</f>
        <v/>
      </c>
      <c r="D186" s="145" t="str">
        <f>IF(VLOOKUP(B186+0.5,Bクラス!$L$10:$T$229,5,FALSE)="","",VLOOKUP(B186+0.5,Bクラス!$L$10:$T$229,5,FALSE))</f>
        <v/>
      </c>
      <c r="E186" s="145" t="str">
        <f t="shared" si="36"/>
        <v>・</v>
      </c>
      <c r="F186" s="145" t="str">
        <f>IF(VLOOKUP(B186+0.25,Bクラス!$L$10:$T$229,5,FALSE)="","",VLOOKUP(B186+0.25,Bクラス!$L$10:$T$229,5,FALSE))</f>
        <v/>
      </c>
      <c r="G186" s="145" t="str">
        <f>IF(VLOOKUP(B186+0.75,Bクラス!$L$10:$T$229,5,FALSE)="","",VLOOKUP(B186+0.75,Bクラス!$L$10:$T$229,5,FALSE))</f>
        <v/>
      </c>
      <c r="H186" s="145" t="str">
        <f t="shared" si="37"/>
        <v>・</v>
      </c>
      <c r="I186" s="145" t="str">
        <f>IF(VLOOKUP(B186,Bクラス!$L$10:$T$229,2,FALSE)="","",VLOOKUP(B186,Bクラス!$L$10:$T$229,2,FALSE))</f>
        <v>GB</v>
      </c>
      <c r="J186" s="145" t="e">
        <f>データ!$B$4</f>
        <v>#N/A</v>
      </c>
      <c r="K186" s="145" t="e">
        <f>データ!$B$5</f>
        <v>#N/A</v>
      </c>
      <c r="L186" s="132" t="str">
        <f t="shared" si="35"/>
        <v/>
      </c>
      <c r="M186" s="141" t="str">
        <f>IF(VLOOKUP(B186,Bクラス!$L$10:$U$229,10,FALSE)="","",VLOOKUP(B186,Bクラス!$L$10:$U$229,10,FALSE))</f>
        <v/>
      </c>
      <c r="O186" s="132">
        <v>345</v>
      </c>
      <c r="P186" s="132" t="str">
        <f t="shared" si="27"/>
        <v/>
      </c>
      <c r="Q186" s="150" t="str">
        <f t="shared" si="28"/>
        <v/>
      </c>
      <c r="R186" s="150" t="str">
        <f t="shared" si="29"/>
        <v/>
      </c>
      <c r="S186" s="150" t="str">
        <f t="shared" si="30"/>
        <v/>
      </c>
      <c r="T186" s="132" t="str">
        <f t="shared" si="31"/>
        <v/>
      </c>
      <c r="U186" s="132" t="str">
        <f t="shared" si="32"/>
        <v/>
      </c>
      <c r="V186" s="142" t="str">
        <f t="shared" si="34"/>
        <v/>
      </c>
    </row>
    <row r="187" spans="1:22" x14ac:dyDescent="0.2">
      <c r="A187" s="139" t="str">
        <f t="shared" si="33"/>
        <v/>
      </c>
      <c r="B187" s="145">
        <v>16</v>
      </c>
      <c r="C187" s="145" t="str">
        <f>IF(VLOOKUP(B187,Bクラス!$L$10:$T$229,5,FALSE)="","",VLOOKUP(B187,Bクラス!$L$10:$T$229,5,FALSE))</f>
        <v/>
      </c>
      <c r="D187" s="145" t="str">
        <f>IF(VLOOKUP(B187+0.5,Bクラス!$L$10:$T$229,5,FALSE)="","",VLOOKUP(B187+0.5,Bクラス!$L$10:$T$229,5,FALSE))</f>
        <v/>
      </c>
      <c r="E187" s="145" t="str">
        <f t="shared" si="36"/>
        <v>・</v>
      </c>
      <c r="F187" s="145" t="str">
        <f>IF(VLOOKUP(B187+0.25,Bクラス!$L$10:$T$229,5,FALSE)="","",VLOOKUP(B187+0.25,Bクラス!$L$10:$T$229,5,FALSE))</f>
        <v/>
      </c>
      <c r="G187" s="145" t="str">
        <f>IF(VLOOKUP(B187+0.75,Bクラス!$L$10:$T$229,5,FALSE)="","",VLOOKUP(B187+0.75,Bクラス!$L$10:$T$229,5,FALSE))</f>
        <v/>
      </c>
      <c r="H187" s="145" t="str">
        <f t="shared" si="37"/>
        <v>・</v>
      </c>
      <c r="I187" s="145" t="str">
        <f>IF(VLOOKUP(B187,Bクラス!$L$10:$T$229,2,FALSE)="","",VLOOKUP(B187,Bクラス!$L$10:$T$229,2,FALSE))</f>
        <v>GB</v>
      </c>
      <c r="J187" s="145" t="e">
        <f>データ!$B$4</f>
        <v>#N/A</v>
      </c>
      <c r="K187" s="145" t="e">
        <f>データ!$B$5</f>
        <v>#N/A</v>
      </c>
      <c r="L187" s="132" t="str">
        <f t="shared" si="35"/>
        <v/>
      </c>
      <c r="M187" s="141" t="str">
        <f>IF(VLOOKUP(B187,Bクラス!$L$10:$U$229,10,FALSE)="","",VLOOKUP(B187,Bクラス!$L$10:$U$229,10,FALSE))</f>
        <v/>
      </c>
      <c r="O187" s="132">
        <v>346</v>
      </c>
      <c r="P187" s="132" t="str">
        <f t="shared" si="27"/>
        <v/>
      </c>
      <c r="Q187" s="150" t="str">
        <f t="shared" si="28"/>
        <v/>
      </c>
      <c r="R187" s="150" t="str">
        <f t="shared" si="29"/>
        <v/>
      </c>
      <c r="S187" s="150" t="str">
        <f t="shared" si="30"/>
        <v/>
      </c>
      <c r="T187" s="132" t="str">
        <f t="shared" si="31"/>
        <v/>
      </c>
      <c r="U187" s="132" t="str">
        <f t="shared" si="32"/>
        <v/>
      </c>
      <c r="V187" s="142" t="str">
        <f t="shared" si="34"/>
        <v/>
      </c>
    </row>
    <row r="188" spans="1:22" x14ac:dyDescent="0.2">
      <c r="A188" s="139" t="str">
        <f t="shared" si="33"/>
        <v/>
      </c>
      <c r="B188" s="145">
        <v>17</v>
      </c>
      <c r="C188" s="145" t="str">
        <f>IF(VLOOKUP(B188,Bクラス!$L$10:$T$229,5,FALSE)="","",VLOOKUP(B188,Bクラス!$L$10:$T$229,5,FALSE))</f>
        <v/>
      </c>
      <c r="D188" s="145" t="str">
        <f>IF(VLOOKUP(B188+0.5,Bクラス!$L$10:$T$229,5,FALSE)="","",VLOOKUP(B188+0.5,Bクラス!$L$10:$T$229,5,FALSE))</f>
        <v/>
      </c>
      <c r="E188" s="145" t="str">
        <f t="shared" si="36"/>
        <v>・</v>
      </c>
      <c r="F188" s="145" t="str">
        <f>IF(VLOOKUP(B188+0.25,Bクラス!$L$10:$T$229,5,FALSE)="","",VLOOKUP(B188+0.25,Bクラス!$L$10:$T$229,5,FALSE))</f>
        <v/>
      </c>
      <c r="G188" s="145" t="str">
        <f>IF(VLOOKUP(B188+0.75,Bクラス!$L$10:$T$229,5,FALSE)="","",VLOOKUP(B188+0.75,Bクラス!$L$10:$T$229,5,FALSE))</f>
        <v/>
      </c>
      <c r="H188" s="145" t="str">
        <f t="shared" si="37"/>
        <v>・</v>
      </c>
      <c r="I188" s="145" t="str">
        <f>IF(VLOOKUP(B188,Bクラス!$L$10:$T$229,2,FALSE)="","",VLOOKUP(B188,Bクラス!$L$10:$T$229,2,FALSE))</f>
        <v>GB</v>
      </c>
      <c r="J188" s="145" t="e">
        <f>データ!$B$4</f>
        <v>#N/A</v>
      </c>
      <c r="K188" s="145" t="e">
        <f>データ!$B$5</f>
        <v>#N/A</v>
      </c>
      <c r="L188" s="132" t="str">
        <f t="shared" si="35"/>
        <v/>
      </c>
      <c r="M188" s="141" t="str">
        <f>IF(VLOOKUP(B188,Bクラス!$L$10:$U$229,10,FALSE)="","",VLOOKUP(B188,Bクラス!$L$10:$U$229,10,FALSE))</f>
        <v/>
      </c>
      <c r="O188" s="132">
        <v>347</v>
      </c>
      <c r="P188" s="132" t="str">
        <f t="shared" si="27"/>
        <v/>
      </c>
      <c r="Q188" s="150" t="str">
        <f t="shared" si="28"/>
        <v/>
      </c>
      <c r="R188" s="150" t="str">
        <f t="shared" si="29"/>
        <v/>
      </c>
      <c r="S188" s="150" t="str">
        <f t="shared" si="30"/>
        <v/>
      </c>
      <c r="T188" s="132" t="str">
        <f t="shared" si="31"/>
        <v/>
      </c>
      <c r="U188" s="132" t="str">
        <f t="shared" si="32"/>
        <v/>
      </c>
      <c r="V188" s="142" t="str">
        <f t="shared" si="34"/>
        <v/>
      </c>
    </row>
    <row r="189" spans="1:22" x14ac:dyDescent="0.2">
      <c r="A189" s="139" t="str">
        <f t="shared" si="33"/>
        <v/>
      </c>
      <c r="B189" s="145">
        <v>18</v>
      </c>
      <c r="C189" s="145" t="str">
        <f>IF(VLOOKUP(B189,Bクラス!$L$10:$T$229,5,FALSE)="","",VLOOKUP(B189,Bクラス!$L$10:$T$229,5,FALSE))</f>
        <v/>
      </c>
      <c r="D189" s="145" t="str">
        <f>IF(VLOOKUP(B189+0.5,Bクラス!$L$10:$T$229,5,FALSE)="","",VLOOKUP(B189+0.5,Bクラス!$L$10:$T$229,5,FALSE))</f>
        <v/>
      </c>
      <c r="E189" s="145" t="str">
        <f t="shared" si="36"/>
        <v>・</v>
      </c>
      <c r="F189" s="145" t="str">
        <f>IF(VLOOKUP(B189+0.25,Bクラス!$L$10:$T$229,5,FALSE)="","",VLOOKUP(B189+0.25,Bクラス!$L$10:$T$229,5,FALSE))</f>
        <v/>
      </c>
      <c r="G189" s="145" t="str">
        <f>IF(VLOOKUP(B189+0.75,Bクラス!$L$10:$T$229,5,FALSE)="","",VLOOKUP(B189+0.75,Bクラス!$L$10:$T$229,5,FALSE))</f>
        <v/>
      </c>
      <c r="H189" s="145" t="str">
        <f t="shared" si="37"/>
        <v>・</v>
      </c>
      <c r="I189" s="145" t="str">
        <f>IF(VLOOKUP(B189,Bクラス!$L$10:$T$229,2,FALSE)="","",VLOOKUP(B189,Bクラス!$L$10:$T$229,2,FALSE))</f>
        <v>GB</v>
      </c>
      <c r="J189" s="145" t="e">
        <f>データ!$B$4</f>
        <v>#N/A</v>
      </c>
      <c r="K189" s="145" t="e">
        <f>データ!$B$5</f>
        <v>#N/A</v>
      </c>
      <c r="L189" s="132" t="str">
        <f t="shared" si="35"/>
        <v/>
      </c>
      <c r="M189" s="141" t="str">
        <f>IF(VLOOKUP(B189,Bクラス!$L$10:$U$229,10,FALSE)="","",VLOOKUP(B189,Bクラス!$L$10:$U$229,10,FALSE))</f>
        <v/>
      </c>
      <c r="O189" s="132">
        <v>348</v>
      </c>
      <c r="P189" s="132" t="str">
        <f t="shared" si="27"/>
        <v/>
      </c>
      <c r="Q189" s="150" t="str">
        <f t="shared" si="28"/>
        <v/>
      </c>
      <c r="R189" s="150" t="str">
        <f t="shared" si="29"/>
        <v/>
      </c>
      <c r="S189" s="150" t="str">
        <f t="shared" si="30"/>
        <v/>
      </c>
      <c r="T189" s="132" t="str">
        <f t="shared" si="31"/>
        <v/>
      </c>
      <c r="U189" s="132" t="str">
        <f t="shared" si="32"/>
        <v/>
      </c>
      <c r="V189" s="142" t="str">
        <f t="shared" si="34"/>
        <v/>
      </c>
    </row>
    <row r="190" spans="1:22" x14ac:dyDescent="0.2">
      <c r="A190" s="139" t="str">
        <f t="shared" si="33"/>
        <v/>
      </c>
      <c r="B190" s="145">
        <v>19</v>
      </c>
      <c r="C190" s="145" t="str">
        <f>IF(VLOOKUP(B190,Bクラス!$L$10:$T$229,5,FALSE)="","",VLOOKUP(B190,Bクラス!$L$10:$T$229,5,FALSE))</f>
        <v/>
      </c>
      <c r="D190" s="145" t="str">
        <f>IF(VLOOKUP(B190+0.5,Bクラス!$L$10:$T$229,5,FALSE)="","",VLOOKUP(B190+0.5,Bクラス!$L$10:$T$229,5,FALSE))</f>
        <v/>
      </c>
      <c r="E190" s="145" t="str">
        <f t="shared" si="36"/>
        <v>・</v>
      </c>
      <c r="F190" s="145" t="str">
        <f>IF(VLOOKUP(B190+0.25,Bクラス!$L$10:$T$229,5,FALSE)="","",VLOOKUP(B190+0.25,Bクラス!$L$10:$T$229,5,FALSE))</f>
        <v/>
      </c>
      <c r="G190" s="145" t="str">
        <f>IF(VLOOKUP(B190+0.75,Bクラス!$L$10:$T$229,5,FALSE)="","",VLOOKUP(B190+0.75,Bクラス!$L$10:$T$229,5,FALSE))</f>
        <v/>
      </c>
      <c r="H190" s="145" t="str">
        <f t="shared" si="37"/>
        <v>・</v>
      </c>
      <c r="I190" s="145" t="str">
        <f>IF(VLOOKUP(B190,Bクラス!$L$10:$T$229,2,FALSE)="","",VLOOKUP(B190,Bクラス!$L$10:$T$229,2,FALSE))</f>
        <v>GB</v>
      </c>
      <c r="J190" s="145" t="e">
        <f>データ!$B$4</f>
        <v>#N/A</v>
      </c>
      <c r="K190" s="145" t="e">
        <f>データ!$B$5</f>
        <v>#N/A</v>
      </c>
      <c r="L190" s="132" t="str">
        <f t="shared" si="35"/>
        <v/>
      </c>
      <c r="M190" s="141" t="str">
        <f>IF(VLOOKUP(B190,Bクラス!$L$10:$U$229,10,FALSE)="","",VLOOKUP(B190,Bクラス!$L$10:$U$229,10,FALSE))</f>
        <v/>
      </c>
      <c r="O190" s="132">
        <v>349</v>
      </c>
      <c r="P190" s="132" t="str">
        <f t="shared" si="27"/>
        <v/>
      </c>
      <c r="Q190" s="150" t="str">
        <f t="shared" si="28"/>
        <v/>
      </c>
      <c r="R190" s="150" t="str">
        <f t="shared" si="29"/>
        <v/>
      </c>
      <c r="S190" s="150" t="str">
        <f t="shared" si="30"/>
        <v/>
      </c>
      <c r="T190" s="132" t="str">
        <f t="shared" si="31"/>
        <v/>
      </c>
      <c r="U190" s="132" t="str">
        <f t="shared" si="32"/>
        <v/>
      </c>
      <c r="V190" s="142" t="str">
        <f t="shared" si="34"/>
        <v/>
      </c>
    </row>
    <row r="191" spans="1:22" x14ac:dyDescent="0.2">
      <c r="A191" s="139" t="str">
        <f t="shared" si="33"/>
        <v/>
      </c>
      <c r="B191" s="145">
        <v>20</v>
      </c>
      <c r="C191" s="145" t="str">
        <f>IF(VLOOKUP(B191,Bクラス!$L$10:$T$229,5,FALSE)="","",VLOOKUP(B191,Bクラス!$L$10:$T$229,5,FALSE))</f>
        <v/>
      </c>
      <c r="D191" s="145" t="str">
        <f>IF(VLOOKUP(B191+0.5,Bクラス!$L$10:$T$229,5,FALSE)="","",VLOOKUP(B191+0.5,Bクラス!$L$10:$T$229,5,FALSE))</f>
        <v/>
      </c>
      <c r="E191" s="145" t="str">
        <f t="shared" si="36"/>
        <v>・</v>
      </c>
      <c r="F191" s="145" t="str">
        <f>IF(VLOOKUP(B191+0.25,Bクラス!$L$10:$T$229,5,FALSE)="","",VLOOKUP(B191+0.25,Bクラス!$L$10:$T$229,5,FALSE))</f>
        <v/>
      </c>
      <c r="G191" s="145" t="str">
        <f>IF(VLOOKUP(B191+0.75,Bクラス!$L$10:$T$229,5,FALSE)="","",VLOOKUP(B191+0.75,Bクラス!$L$10:$T$229,5,FALSE))</f>
        <v/>
      </c>
      <c r="H191" s="145" t="str">
        <f t="shared" si="37"/>
        <v>・</v>
      </c>
      <c r="I191" s="145" t="str">
        <f>IF(VLOOKUP(B191,Bクラス!$L$10:$T$229,2,FALSE)="","",VLOOKUP(B191,Bクラス!$L$10:$T$229,2,FALSE))</f>
        <v>GB</v>
      </c>
      <c r="J191" s="145" t="e">
        <f>データ!$B$4</f>
        <v>#N/A</v>
      </c>
      <c r="K191" s="145" t="e">
        <f>データ!$B$5</f>
        <v>#N/A</v>
      </c>
      <c r="L191" s="132" t="str">
        <f t="shared" si="35"/>
        <v/>
      </c>
      <c r="M191" s="141" t="str">
        <f>IF(VLOOKUP(B191,Bクラス!$L$10:$U$229,10,FALSE)="","",VLOOKUP(B191,Bクラス!$L$10:$U$229,10,FALSE))</f>
        <v/>
      </c>
      <c r="O191" s="132">
        <v>350</v>
      </c>
      <c r="P191" s="132" t="str">
        <f t="shared" si="27"/>
        <v/>
      </c>
      <c r="Q191" s="150" t="str">
        <f t="shared" si="28"/>
        <v/>
      </c>
      <c r="R191" s="150" t="str">
        <f t="shared" si="29"/>
        <v/>
      </c>
      <c r="S191" s="150" t="str">
        <f t="shared" si="30"/>
        <v/>
      </c>
      <c r="T191" s="132" t="str">
        <f t="shared" si="31"/>
        <v/>
      </c>
      <c r="U191" s="132" t="str">
        <f t="shared" si="32"/>
        <v/>
      </c>
      <c r="V191" s="142" t="str">
        <f t="shared" si="34"/>
        <v/>
      </c>
    </row>
    <row r="192" spans="1:22" x14ac:dyDescent="0.2">
      <c r="A192" s="139" t="str">
        <f t="shared" si="33"/>
        <v/>
      </c>
      <c r="B192" s="145">
        <v>21</v>
      </c>
      <c r="C192" s="145" t="str">
        <f>IF(VLOOKUP(B192,Bクラス!$L$10:$T$229,5,FALSE)="","",VLOOKUP(B192,Bクラス!$L$10:$T$229,5,FALSE))</f>
        <v/>
      </c>
      <c r="D192" s="145" t="str">
        <f>IF(VLOOKUP(B192+0.5,Bクラス!$L$10:$T$229,5,FALSE)="","",VLOOKUP(B192+0.5,Bクラス!$L$10:$T$229,5,FALSE))</f>
        <v/>
      </c>
      <c r="E192" s="145" t="str">
        <f t="shared" si="36"/>
        <v>・</v>
      </c>
      <c r="F192" s="145" t="str">
        <f>IF(VLOOKUP(B192+0.25,Bクラス!$L$10:$T$229,5,FALSE)="","",VLOOKUP(B192+0.25,Bクラス!$L$10:$T$229,5,FALSE))</f>
        <v/>
      </c>
      <c r="G192" s="145" t="str">
        <f>IF(VLOOKUP(B192+0.75,Bクラス!$L$10:$T$229,5,FALSE)="","",VLOOKUP(B192+0.75,Bクラス!$L$10:$T$229,5,FALSE))</f>
        <v/>
      </c>
      <c r="H192" s="145" t="str">
        <f t="shared" si="37"/>
        <v>・</v>
      </c>
      <c r="I192" s="145" t="str">
        <f>IF(VLOOKUP(B192,Bクラス!$L$10:$T$229,2,FALSE)="","",VLOOKUP(B192,Bクラス!$L$10:$T$229,2,FALSE))</f>
        <v>GB</v>
      </c>
      <c r="J192" s="145" t="e">
        <f>データ!$B$4</f>
        <v>#N/A</v>
      </c>
      <c r="K192" s="145" t="e">
        <f>データ!$B$5</f>
        <v>#N/A</v>
      </c>
      <c r="L192" s="132" t="str">
        <f t="shared" si="35"/>
        <v/>
      </c>
      <c r="M192" s="141" t="str">
        <f>IF(VLOOKUP(B192,Bクラス!$L$10:$U$229,10,FALSE)="","",VLOOKUP(B192,Bクラス!$L$10:$U$229,10,FALSE))</f>
        <v/>
      </c>
      <c r="O192" s="132">
        <v>351</v>
      </c>
      <c r="P192" s="132" t="str">
        <f t="shared" si="27"/>
        <v/>
      </c>
      <c r="Q192" s="150" t="str">
        <f t="shared" si="28"/>
        <v/>
      </c>
      <c r="R192" s="150" t="str">
        <f t="shared" si="29"/>
        <v/>
      </c>
      <c r="S192" s="150" t="str">
        <f t="shared" si="30"/>
        <v/>
      </c>
      <c r="T192" s="132" t="str">
        <f t="shared" si="31"/>
        <v/>
      </c>
      <c r="U192" s="132" t="str">
        <f t="shared" si="32"/>
        <v/>
      </c>
      <c r="V192" s="142" t="str">
        <f t="shared" si="34"/>
        <v/>
      </c>
    </row>
    <row r="193" spans="1:22" x14ac:dyDescent="0.2">
      <c r="A193" s="139" t="str">
        <f t="shared" si="33"/>
        <v/>
      </c>
      <c r="B193" s="145">
        <v>22</v>
      </c>
      <c r="C193" s="145" t="str">
        <f>IF(VLOOKUP(B193,Bクラス!$L$10:$T$229,5,FALSE)="","",VLOOKUP(B193,Bクラス!$L$10:$T$229,5,FALSE))</f>
        <v/>
      </c>
      <c r="D193" s="145" t="str">
        <f>IF(VLOOKUP(B193+0.5,Bクラス!$L$10:$T$229,5,FALSE)="","",VLOOKUP(B193+0.5,Bクラス!$L$10:$T$229,5,FALSE))</f>
        <v/>
      </c>
      <c r="E193" s="145" t="str">
        <f t="shared" si="36"/>
        <v>・</v>
      </c>
      <c r="F193" s="145" t="str">
        <f>IF(VLOOKUP(B193+0.25,Bクラス!$L$10:$T$229,5,FALSE)="","",VLOOKUP(B193+0.25,Bクラス!$L$10:$T$229,5,FALSE))</f>
        <v/>
      </c>
      <c r="G193" s="145" t="str">
        <f>IF(VLOOKUP(B193+0.75,Bクラス!$L$10:$T$229,5,FALSE)="","",VLOOKUP(B193+0.75,Bクラス!$L$10:$T$229,5,FALSE))</f>
        <v/>
      </c>
      <c r="H193" s="145" t="str">
        <f t="shared" si="37"/>
        <v>・</v>
      </c>
      <c r="I193" s="145" t="str">
        <f>IF(VLOOKUP(B193,Bクラス!$L$10:$T$229,2,FALSE)="","",VLOOKUP(B193,Bクラス!$L$10:$T$229,2,FALSE))</f>
        <v>GB</v>
      </c>
      <c r="J193" s="145" t="e">
        <f>データ!$B$4</f>
        <v>#N/A</v>
      </c>
      <c r="K193" s="145" t="e">
        <f>データ!$B$5</f>
        <v>#N/A</v>
      </c>
      <c r="L193" s="132" t="str">
        <f t="shared" si="35"/>
        <v/>
      </c>
      <c r="M193" s="141" t="str">
        <f>IF(VLOOKUP(B193,Bクラス!$L$10:$U$229,10,FALSE)="","",VLOOKUP(B193,Bクラス!$L$10:$U$229,10,FALSE))</f>
        <v/>
      </c>
      <c r="O193" s="132">
        <v>352</v>
      </c>
      <c r="P193" s="132" t="str">
        <f t="shared" si="27"/>
        <v/>
      </c>
      <c r="Q193" s="150" t="str">
        <f t="shared" si="28"/>
        <v/>
      </c>
      <c r="R193" s="150" t="str">
        <f t="shared" si="29"/>
        <v/>
      </c>
      <c r="S193" s="150" t="str">
        <f t="shared" si="30"/>
        <v/>
      </c>
      <c r="T193" s="132" t="str">
        <f t="shared" si="31"/>
        <v/>
      </c>
      <c r="U193" s="132" t="str">
        <f t="shared" si="32"/>
        <v/>
      </c>
      <c r="V193" s="142" t="str">
        <f t="shared" si="34"/>
        <v/>
      </c>
    </row>
    <row r="194" spans="1:22" x14ac:dyDescent="0.2">
      <c r="A194" s="139" t="str">
        <f t="shared" si="33"/>
        <v/>
      </c>
      <c r="B194" s="145">
        <v>23</v>
      </c>
      <c r="C194" s="145" t="str">
        <f>IF(VLOOKUP(B194,Bクラス!$L$10:$T$229,5,FALSE)="","",VLOOKUP(B194,Bクラス!$L$10:$T$229,5,FALSE))</f>
        <v/>
      </c>
      <c r="D194" s="145" t="str">
        <f>IF(VLOOKUP(B194+0.5,Bクラス!$L$10:$T$229,5,FALSE)="","",VLOOKUP(B194+0.5,Bクラス!$L$10:$T$229,5,FALSE))</f>
        <v/>
      </c>
      <c r="E194" s="145" t="str">
        <f t="shared" si="36"/>
        <v>・</v>
      </c>
      <c r="F194" s="145" t="str">
        <f>IF(VLOOKUP(B194+0.25,Bクラス!$L$10:$T$229,5,FALSE)="","",VLOOKUP(B194+0.25,Bクラス!$L$10:$T$229,5,FALSE))</f>
        <v/>
      </c>
      <c r="G194" s="145" t="str">
        <f>IF(VLOOKUP(B194+0.75,Bクラス!$L$10:$T$229,5,FALSE)="","",VLOOKUP(B194+0.75,Bクラス!$L$10:$T$229,5,FALSE))</f>
        <v/>
      </c>
      <c r="H194" s="145" t="str">
        <f t="shared" si="37"/>
        <v>・</v>
      </c>
      <c r="I194" s="145" t="str">
        <f>IF(VLOOKUP(B194,Bクラス!$L$10:$T$229,2,FALSE)="","",VLOOKUP(B194,Bクラス!$L$10:$T$229,2,FALSE))</f>
        <v>GB</v>
      </c>
      <c r="J194" s="145" t="e">
        <f>データ!$B$4</f>
        <v>#N/A</v>
      </c>
      <c r="K194" s="145" t="e">
        <f>データ!$B$5</f>
        <v>#N/A</v>
      </c>
      <c r="L194" s="132" t="str">
        <f t="shared" si="35"/>
        <v/>
      </c>
      <c r="M194" s="141" t="str">
        <f>IF(VLOOKUP(B194,Bクラス!$L$10:$U$229,10,FALSE)="","",VLOOKUP(B194,Bクラス!$L$10:$U$229,10,FALSE))</f>
        <v/>
      </c>
      <c r="O194" s="132">
        <v>353</v>
      </c>
      <c r="P194" s="132" t="str">
        <f t="shared" si="27"/>
        <v/>
      </c>
      <c r="Q194" s="150" t="str">
        <f t="shared" si="28"/>
        <v/>
      </c>
      <c r="R194" s="150" t="str">
        <f t="shared" si="29"/>
        <v/>
      </c>
      <c r="S194" s="150" t="str">
        <f t="shared" si="30"/>
        <v/>
      </c>
      <c r="T194" s="132" t="str">
        <f t="shared" si="31"/>
        <v/>
      </c>
      <c r="U194" s="132" t="str">
        <f t="shared" si="32"/>
        <v/>
      </c>
      <c r="V194" s="142" t="str">
        <f t="shared" si="34"/>
        <v/>
      </c>
    </row>
    <row r="195" spans="1:22" x14ac:dyDescent="0.2">
      <c r="A195" s="139" t="str">
        <f t="shared" si="33"/>
        <v/>
      </c>
      <c r="B195" s="145">
        <v>24</v>
      </c>
      <c r="C195" s="145" t="str">
        <f>IF(VLOOKUP(B195,Bクラス!$L$10:$T$229,5,FALSE)="","",VLOOKUP(B195,Bクラス!$L$10:$T$229,5,FALSE))</f>
        <v/>
      </c>
      <c r="D195" s="145" t="str">
        <f>IF(VLOOKUP(B195+0.5,Bクラス!$L$10:$T$229,5,FALSE)="","",VLOOKUP(B195+0.5,Bクラス!$L$10:$T$229,5,FALSE))</f>
        <v/>
      </c>
      <c r="E195" s="145" t="str">
        <f t="shared" si="36"/>
        <v>・</v>
      </c>
      <c r="F195" s="145" t="str">
        <f>IF(VLOOKUP(B195+0.25,Bクラス!$L$10:$T$229,5,FALSE)="","",VLOOKUP(B195+0.25,Bクラス!$L$10:$T$229,5,FALSE))</f>
        <v/>
      </c>
      <c r="G195" s="145" t="str">
        <f>IF(VLOOKUP(B195+0.75,Bクラス!$L$10:$T$229,5,FALSE)="","",VLOOKUP(B195+0.75,Bクラス!$L$10:$T$229,5,FALSE))</f>
        <v/>
      </c>
      <c r="H195" s="145" t="str">
        <f t="shared" si="37"/>
        <v>・</v>
      </c>
      <c r="I195" s="145" t="str">
        <f>IF(VLOOKUP(B195,Bクラス!$L$10:$T$229,2,FALSE)="","",VLOOKUP(B195,Bクラス!$L$10:$T$229,2,FALSE))</f>
        <v>GB</v>
      </c>
      <c r="J195" s="145" t="e">
        <f>データ!$B$4</f>
        <v>#N/A</v>
      </c>
      <c r="K195" s="145" t="e">
        <f>データ!$B$5</f>
        <v>#N/A</v>
      </c>
      <c r="L195" s="132" t="str">
        <f t="shared" si="35"/>
        <v/>
      </c>
      <c r="M195" s="141" t="str">
        <f>IF(VLOOKUP(B195,Bクラス!$L$10:$U$229,10,FALSE)="","",VLOOKUP(B195,Bクラス!$L$10:$U$229,10,FALSE))</f>
        <v/>
      </c>
      <c r="O195" s="132">
        <v>354</v>
      </c>
      <c r="P195" s="132" t="str">
        <f t="shared" si="27"/>
        <v/>
      </c>
      <c r="Q195" s="150" t="str">
        <f t="shared" si="28"/>
        <v/>
      </c>
      <c r="R195" s="150" t="str">
        <f t="shared" si="29"/>
        <v/>
      </c>
      <c r="S195" s="150" t="str">
        <f t="shared" si="30"/>
        <v/>
      </c>
      <c r="T195" s="132" t="str">
        <f t="shared" si="31"/>
        <v/>
      </c>
      <c r="U195" s="132" t="str">
        <f t="shared" si="32"/>
        <v/>
      </c>
      <c r="V195" s="142" t="str">
        <f t="shared" si="34"/>
        <v/>
      </c>
    </row>
    <row r="196" spans="1:22" x14ac:dyDescent="0.2">
      <c r="A196" s="139" t="str">
        <f t="shared" si="33"/>
        <v/>
      </c>
      <c r="B196" s="145">
        <v>25</v>
      </c>
      <c r="C196" s="145" t="str">
        <f>IF(VLOOKUP(B196,Bクラス!$L$10:$T$229,5,FALSE)="","",VLOOKUP(B196,Bクラス!$L$10:$T$229,5,FALSE))</f>
        <v/>
      </c>
      <c r="D196" s="145" t="str">
        <f>IF(VLOOKUP(B196+0.5,Bクラス!$L$10:$T$229,5,FALSE)="","",VLOOKUP(B196+0.5,Bクラス!$L$10:$T$229,5,FALSE))</f>
        <v/>
      </c>
      <c r="E196" s="145" t="str">
        <f t="shared" si="36"/>
        <v>・</v>
      </c>
      <c r="F196" s="145" t="str">
        <f>IF(VLOOKUP(B196+0.25,Bクラス!$L$10:$T$229,5,FALSE)="","",VLOOKUP(B196+0.25,Bクラス!$L$10:$T$229,5,FALSE))</f>
        <v/>
      </c>
      <c r="G196" s="145" t="str">
        <f>IF(VLOOKUP(B196+0.75,Bクラス!$L$10:$T$229,5,FALSE)="","",VLOOKUP(B196+0.75,Bクラス!$L$10:$T$229,5,FALSE))</f>
        <v/>
      </c>
      <c r="H196" s="145" t="str">
        <f t="shared" si="37"/>
        <v>・</v>
      </c>
      <c r="I196" s="145" t="str">
        <f>IF(VLOOKUP(B196,Bクラス!$L$10:$T$229,2,FALSE)="","",VLOOKUP(B196,Bクラス!$L$10:$T$229,2,FALSE))</f>
        <v>GB</v>
      </c>
      <c r="J196" s="145" t="e">
        <f>データ!$B$4</f>
        <v>#N/A</v>
      </c>
      <c r="K196" s="145" t="e">
        <f>データ!$B$5</f>
        <v>#N/A</v>
      </c>
      <c r="L196" s="132" t="str">
        <f t="shared" si="35"/>
        <v/>
      </c>
      <c r="M196" s="141" t="str">
        <f>IF(VLOOKUP(B196,Bクラス!$L$10:$U$229,10,FALSE)="","",VLOOKUP(B196,Bクラス!$L$10:$U$229,10,FALSE))</f>
        <v/>
      </c>
      <c r="O196" s="132">
        <v>355</v>
      </c>
      <c r="P196" s="132" t="str">
        <f t="shared" si="27"/>
        <v/>
      </c>
      <c r="Q196" s="150" t="str">
        <f t="shared" si="28"/>
        <v/>
      </c>
      <c r="R196" s="150" t="str">
        <f t="shared" si="29"/>
        <v/>
      </c>
      <c r="S196" s="150" t="str">
        <f t="shared" si="30"/>
        <v/>
      </c>
      <c r="T196" s="132" t="str">
        <f t="shared" si="31"/>
        <v/>
      </c>
      <c r="U196" s="132" t="str">
        <f t="shared" si="32"/>
        <v/>
      </c>
      <c r="V196" s="142" t="str">
        <f t="shared" si="34"/>
        <v/>
      </c>
    </row>
    <row r="197" spans="1:22" x14ac:dyDescent="0.2">
      <c r="A197" s="139" t="str">
        <f t="shared" si="33"/>
        <v/>
      </c>
      <c r="B197" s="145">
        <v>26</v>
      </c>
      <c r="C197" s="145" t="str">
        <f>IF(VLOOKUP(B197,Bクラス!$L$10:$T$229,5,FALSE)="","",VLOOKUP(B197,Bクラス!$L$10:$T$229,5,FALSE))</f>
        <v/>
      </c>
      <c r="D197" s="145" t="str">
        <f>IF(VLOOKUP(B197+0.5,Bクラス!$L$10:$T$229,5,FALSE)="","",VLOOKUP(B197+0.5,Bクラス!$L$10:$T$229,5,FALSE))</f>
        <v/>
      </c>
      <c r="E197" s="145" t="str">
        <f t="shared" si="36"/>
        <v>・</v>
      </c>
      <c r="F197" s="145" t="str">
        <f>IF(VLOOKUP(B197+0.25,Bクラス!$L$10:$T$229,5,FALSE)="","",VLOOKUP(B197+0.25,Bクラス!$L$10:$T$229,5,FALSE))</f>
        <v/>
      </c>
      <c r="G197" s="145" t="str">
        <f>IF(VLOOKUP(B197+0.75,Bクラス!$L$10:$T$229,5,FALSE)="","",VLOOKUP(B197+0.75,Bクラス!$L$10:$T$229,5,FALSE))</f>
        <v/>
      </c>
      <c r="H197" s="145" t="str">
        <f t="shared" si="37"/>
        <v>・</v>
      </c>
      <c r="I197" s="145" t="str">
        <f>IF(VLOOKUP(B197,Bクラス!$L$10:$T$229,2,FALSE)="","",VLOOKUP(B197,Bクラス!$L$10:$T$229,2,FALSE))</f>
        <v>GB</v>
      </c>
      <c r="J197" s="145" t="e">
        <f>データ!$B$4</f>
        <v>#N/A</v>
      </c>
      <c r="K197" s="145" t="e">
        <f>データ!$B$5</f>
        <v>#N/A</v>
      </c>
      <c r="L197" s="132" t="str">
        <f t="shared" si="35"/>
        <v/>
      </c>
      <c r="M197" s="141" t="str">
        <f>IF(VLOOKUP(B197,Bクラス!$L$10:$U$229,10,FALSE)="","",VLOOKUP(B197,Bクラス!$L$10:$U$229,10,FALSE))</f>
        <v/>
      </c>
      <c r="O197" s="132">
        <v>356</v>
      </c>
      <c r="P197" s="132" t="str">
        <f t="shared" si="27"/>
        <v/>
      </c>
      <c r="Q197" s="150" t="str">
        <f t="shared" si="28"/>
        <v/>
      </c>
      <c r="R197" s="150" t="str">
        <f t="shared" si="29"/>
        <v/>
      </c>
      <c r="S197" s="150" t="str">
        <f t="shared" si="30"/>
        <v/>
      </c>
      <c r="T197" s="132" t="str">
        <f t="shared" si="31"/>
        <v/>
      </c>
      <c r="U197" s="132" t="str">
        <f t="shared" si="32"/>
        <v/>
      </c>
      <c r="V197" s="142" t="str">
        <f t="shared" si="34"/>
        <v/>
      </c>
    </row>
    <row r="198" spans="1:22" x14ac:dyDescent="0.2">
      <c r="A198" s="139" t="str">
        <f t="shared" si="33"/>
        <v/>
      </c>
      <c r="B198" s="145">
        <v>27</v>
      </c>
      <c r="C198" s="145" t="str">
        <f>IF(VLOOKUP(B198,Bクラス!$L$10:$T$229,5,FALSE)="","",VLOOKUP(B198,Bクラス!$L$10:$T$229,5,FALSE))</f>
        <v/>
      </c>
      <c r="D198" s="145" t="str">
        <f>IF(VLOOKUP(B198+0.5,Bクラス!$L$10:$T$229,5,FALSE)="","",VLOOKUP(B198+0.5,Bクラス!$L$10:$T$229,5,FALSE))</f>
        <v/>
      </c>
      <c r="E198" s="145" t="str">
        <f t="shared" si="36"/>
        <v>・</v>
      </c>
      <c r="F198" s="145" t="str">
        <f>IF(VLOOKUP(B198+0.25,Bクラス!$L$10:$T$229,5,FALSE)="","",VLOOKUP(B198+0.25,Bクラス!$L$10:$T$229,5,FALSE))</f>
        <v/>
      </c>
      <c r="G198" s="145" t="str">
        <f>IF(VLOOKUP(B198+0.75,Bクラス!$L$10:$T$229,5,FALSE)="","",VLOOKUP(B198+0.75,Bクラス!$L$10:$T$229,5,FALSE))</f>
        <v/>
      </c>
      <c r="H198" s="145" t="str">
        <f t="shared" si="37"/>
        <v>・</v>
      </c>
      <c r="I198" s="145" t="str">
        <f>IF(VLOOKUP(B198,Bクラス!$L$10:$T$229,2,FALSE)="","",VLOOKUP(B198,Bクラス!$L$10:$T$229,2,FALSE))</f>
        <v>GB</v>
      </c>
      <c r="J198" s="145" t="e">
        <f>データ!$B$4</f>
        <v>#N/A</v>
      </c>
      <c r="K198" s="145" t="e">
        <f>データ!$B$5</f>
        <v>#N/A</v>
      </c>
      <c r="L198" s="132" t="str">
        <f t="shared" si="35"/>
        <v/>
      </c>
      <c r="M198" s="141" t="str">
        <f>IF(VLOOKUP(B198,Bクラス!$L$10:$U$229,10,FALSE)="","",VLOOKUP(B198,Bクラス!$L$10:$U$229,10,FALSE))</f>
        <v/>
      </c>
      <c r="O198" s="132">
        <v>357</v>
      </c>
      <c r="P198" s="132" t="str">
        <f t="shared" si="27"/>
        <v/>
      </c>
      <c r="Q198" s="150" t="str">
        <f t="shared" si="28"/>
        <v/>
      </c>
      <c r="R198" s="150" t="str">
        <f t="shared" si="29"/>
        <v/>
      </c>
      <c r="S198" s="150" t="str">
        <f t="shared" si="30"/>
        <v/>
      </c>
      <c r="T198" s="132" t="str">
        <f t="shared" si="31"/>
        <v/>
      </c>
      <c r="U198" s="132" t="str">
        <f t="shared" si="32"/>
        <v/>
      </c>
      <c r="V198" s="142" t="str">
        <f t="shared" si="34"/>
        <v/>
      </c>
    </row>
    <row r="199" spans="1:22" x14ac:dyDescent="0.2">
      <c r="A199" s="139" t="str">
        <f t="shared" si="33"/>
        <v/>
      </c>
      <c r="B199" s="145">
        <v>28</v>
      </c>
      <c r="C199" s="145" t="str">
        <f>IF(VLOOKUP(B199,Bクラス!$L$10:$T$229,5,FALSE)="","",VLOOKUP(B199,Bクラス!$L$10:$T$229,5,FALSE))</f>
        <v/>
      </c>
      <c r="D199" s="145" t="str">
        <f>IF(VLOOKUP(B199+0.5,Bクラス!$L$10:$T$229,5,FALSE)="","",VLOOKUP(B199+0.5,Bクラス!$L$10:$T$229,5,FALSE))</f>
        <v/>
      </c>
      <c r="E199" s="145" t="str">
        <f t="shared" si="36"/>
        <v>・</v>
      </c>
      <c r="F199" s="145" t="str">
        <f>IF(VLOOKUP(B199+0.25,Bクラス!$L$10:$T$229,5,FALSE)="","",VLOOKUP(B199+0.25,Bクラス!$L$10:$T$229,5,FALSE))</f>
        <v/>
      </c>
      <c r="G199" s="145" t="str">
        <f>IF(VLOOKUP(B199+0.75,Bクラス!$L$10:$T$229,5,FALSE)="","",VLOOKUP(B199+0.75,Bクラス!$L$10:$T$229,5,FALSE))</f>
        <v/>
      </c>
      <c r="H199" s="145" t="str">
        <f t="shared" si="37"/>
        <v>・</v>
      </c>
      <c r="I199" s="145" t="str">
        <f>IF(VLOOKUP(B199,Bクラス!$L$10:$T$229,2,FALSE)="","",VLOOKUP(B199,Bクラス!$L$10:$T$229,2,FALSE))</f>
        <v>GB</v>
      </c>
      <c r="J199" s="145" t="e">
        <f>データ!$B$4</f>
        <v>#N/A</v>
      </c>
      <c r="K199" s="145" t="e">
        <f>データ!$B$5</f>
        <v>#N/A</v>
      </c>
      <c r="L199" s="132" t="str">
        <f t="shared" si="35"/>
        <v/>
      </c>
      <c r="M199" s="141" t="str">
        <f>IF(VLOOKUP(B199,Bクラス!$L$10:$U$229,10,FALSE)="","",VLOOKUP(B199,Bクラス!$L$10:$U$229,10,FALSE))</f>
        <v/>
      </c>
      <c r="O199" s="132">
        <v>358</v>
      </c>
      <c r="P199" s="132" t="str">
        <f t="shared" ref="P199:P262" si="38">IFERROR(VLOOKUP(O199,$A$7:$K$336,2,FALSE),"")</f>
        <v/>
      </c>
      <c r="Q199" s="150" t="str">
        <f t="shared" ref="Q199:Q262" si="39">IFERROR(VLOOKUP(O199,$A$7:$K$336,5,FALSE),"")</f>
        <v/>
      </c>
      <c r="R199" s="150" t="str">
        <f t="shared" ref="R199:R262" si="40">IFERROR(VLOOKUP(O199,$A$7:$K$336,8,FALSE),"")</f>
        <v/>
      </c>
      <c r="S199" s="150" t="str">
        <f t="shared" ref="S199:S262" si="41">IFERROR(VLOOKUP(O199,$A$7:$K$336,10,FALSE),"")</f>
        <v/>
      </c>
      <c r="T199" s="132" t="str">
        <f t="shared" ref="T199:T262" si="42">IFERROR(VLOOKUP(O199,$A$7:$K$336,11,FALSE),"")</f>
        <v/>
      </c>
      <c r="U199" s="132" t="str">
        <f t="shared" ref="U199:U262" si="43">IFERROR(VLOOKUP(O199,$A$7:$K$336,9,FALSE),"")</f>
        <v/>
      </c>
      <c r="V199" s="142" t="str">
        <f t="shared" si="34"/>
        <v/>
      </c>
    </row>
    <row r="200" spans="1:22" x14ac:dyDescent="0.2">
      <c r="A200" s="139" t="str">
        <f t="shared" ref="A200:A263" si="44">IFERROR(RANK(L200,$L$7:$L$336,1),"")</f>
        <v/>
      </c>
      <c r="B200" s="145">
        <v>29</v>
      </c>
      <c r="C200" s="145" t="str">
        <f>IF(VLOOKUP(B200,Bクラス!$L$10:$T$229,5,FALSE)="","",VLOOKUP(B200,Bクラス!$L$10:$T$229,5,FALSE))</f>
        <v/>
      </c>
      <c r="D200" s="145" t="str">
        <f>IF(VLOOKUP(B200+0.5,Bクラス!$L$10:$T$229,5,FALSE)="","",VLOOKUP(B200+0.5,Bクラス!$L$10:$T$229,5,FALSE))</f>
        <v/>
      </c>
      <c r="E200" s="145" t="str">
        <f t="shared" si="36"/>
        <v>・</v>
      </c>
      <c r="F200" s="145" t="str">
        <f>IF(VLOOKUP(B200+0.25,Bクラス!$L$10:$T$229,5,FALSE)="","",VLOOKUP(B200+0.25,Bクラス!$L$10:$T$229,5,FALSE))</f>
        <v/>
      </c>
      <c r="G200" s="145" t="str">
        <f>IF(VLOOKUP(B200+0.75,Bクラス!$L$10:$T$229,5,FALSE)="","",VLOOKUP(B200+0.75,Bクラス!$L$10:$T$229,5,FALSE))</f>
        <v/>
      </c>
      <c r="H200" s="145" t="str">
        <f t="shared" si="37"/>
        <v>・</v>
      </c>
      <c r="I200" s="145" t="str">
        <f>IF(VLOOKUP(B200,Bクラス!$L$10:$T$229,2,FALSE)="","",VLOOKUP(B200,Bクラス!$L$10:$T$229,2,FALSE))</f>
        <v>GB</v>
      </c>
      <c r="J200" s="145" t="e">
        <f>データ!$B$4</f>
        <v>#N/A</v>
      </c>
      <c r="K200" s="145" t="e">
        <f>データ!$B$5</f>
        <v>#N/A</v>
      </c>
      <c r="L200" s="132" t="str">
        <f t="shared" si="35"/>
        <v/>
      </c>
      <c r="M200" s="141" t="str">
        <f>IF(VLOOKUP(B200,Bクラス!$L$10:$U$229,10,FALSE)="","",VLOOKUP(B200,Bクラス!$L$10:$U$229,10,FALSE))</f>
        <v/>
      </c>
      <c r="O200" s="132">
        <v>359</v>
      </c>
      <c r="P200" s="132" t="str">
        <f t="shared" si="38"/>
        <v/>
      </c>
      <c r="Q200" s="150" t="str">
        <f t="shared" si="39"/>
        <v/>
      </c>
      <c r="R200" s="150" t="str">
        <f t="shared" si="40"/>
        <v/>
      </c>
      <c r="S200" s="150" t="str">
        <f t="shared" si="41"/>
        <v/>
      </c>
      <c r="T200" s="132" t="str">
        <f t="shared" si="42"/>
        <v/>
      </c>
      <c r="U200" s="132" t="str">
        <f t="shared" si="43"/>
        <v/>
      </c>
      <c r="V200" s="142" t="str">
        <f t="shared" ref="V200:V263" si="45">IFERROR(VLOOKUP(O200,$A$7:$M$336,13,FALSE),"")</f>
        <v/>
      </c>
    </row>
    <row r="201" spans="1:22" x14ac:dyDescent="0.2">
      <c r="A201" s="139" t="str">
        <f t="shared" si="44"/>
        <v/>
      </c>
      <c r="B201" s="145">
        <v>30</v>
      </c>
      <c r="C201" s="145" t="str">
        <f>IF(VLOOKUP(B201,Bクラス!$L$10:$T$229,5,FALSE)="","",VLOOKUP(B201,Bクラス!$L$10:$T$229,5,FALSE))</f>
        <v/>
      </c>
      <c r="D201" s="145" t="str">
        <f>IF(VLOOKUP(B201+0.5,Bクラス!$L$10:$T$229,5,FALSE)="","",VLOOKUP(B201+0.5,Bクラス!$L$10:$T$229,5,FALSE))</f>
        <v/>
      </c>
      <c r="E201" s="145" t="str">
        <f t="shared" si="36"/>
        <v>・</v>
      </c>
      <c r="F201" s="145" t="str">
        <f>IF(VLOOKUP(B201+0.25,Bクラス!$L$10:$T$229,5,FALSE)="","",VLOOKUP(B201+0.25,Bクラス!$L$10:$T$229,5,FALSE))</f>
        <v/>
      </c>
      <c r="G201" s="145" t="str">
        <f>IF(VLOOKUP(B201+0.75,Bクラス!$L$10:$T$229,5,FALSE)="","",VLOOKUP(B201+0.75,Bクラス!$L$10:$T$229,5,FALSE))</f>
        <v/>
      </c>
      <c r="H201" s="145" t="str">
        <f t="shared" si="37"/>
        <v>・</v>
      </c>
      <c r="I201" s="145" t="str">
        <f>IF(VLOOKUP(B201,Bクラス!$L$10:$T$229,2,FALSE)="","",VLOOKUP(B201,Bクラス!$L$10:$T$229,2,FALSE))</f>
        <v>GB</v>
      </c>
      <c r="J201" s="145" t="e">
        <f>データ!$B$4</f>
        <v>#N/A</v>
      </c>
      <c r="K201" s="145" t="e">
        <f>データ!$B$5</f>
        <v>#N/A</v>
      </c>
      <c r="L201" s="132" t="str">
        <f t="shared" si="35"/>
        <v/>
      </c>
      <c r="M201" s="141" t="str">
        <f>IF(VLOOKUP(B201,Bクラス!$L$10:$U$229,10,FALSE)="","",VLOOKUP(B201,Bクラス!$L$10:$U$229,10,FALSE))</f>
        <v/>
      </c>
      <c r="O201" s="132">
        <v>360</v>
      </c>
      <c r="P201" s="132" t="str">
        <f t="shared" si="38"/>
        <v/>
      </c>
      <c r="Q201" s="150" t="str">
        <f t="shared" si="39"/>
        <v/>
      </c>
      <c r="R201" s="150" t="str">
        <f t="shared" si="40"/>
        <v/>
      </c>
      <c r="S201" s="150" t="str">
        <f t="shared" si="41"/>
        <v/>
      </c>
      <c r="T201" s="132" t="str">
        <f t="shared" si="42"/>
        <v/>
      </c>
      <c r="U201" s="132" t="str">
        <f t="shared" si="43"/>
        <v/>
      </c>
      <c r="V201" s="142" t="str">
        <f t="shared" si="45"/>
        <v/>
      </c>
    </row>
    <row r="202" spans="1:22" x14ac:dyDescent="0.2">
      <c r="A202" s="139" t="str">
        <f t="shared" si="44"/>
        <v/>
      </c>
      <c r="B202" s="145">
        <v>31</v>
      </c>
      <c r="C202" s="145" t="str">
        <f>IF(VLOOKUP(B202,Bクラス!$L$10:$T$229,5,FALSE)="","",VLOOKUP(B202,Bクラス!$L$10:$T$229,5,FALSE))</f>
        <v/>
      </c>
      <c r="D202" s="145" t="str">
        <f>IF(VLOOKUP(B202+0.5,Bクラス!$L$10:$T$229,5,FALSE)="","",VLOOKUP(B202+0.5,Bクラス!$L$10:$T$229,5,FALSE))</f>
        <v/>
      </c>
      <c r="E202" s="145" t="str">
        <f t="shared" si="36"/>
        <v>・</v>
      </c>
      <c r="F202" s="145" t="str">
        <f>IF(VLOOKUP(B202+0.25,Bクラス!$L$10:$T$229,5,FALSE)="","",VLOOKUP(B202+0.25,Bクラス!$L$10:$T$229,5,FALSE))</f>
        <v/>
      </c>
      <c r="G202" s="145" t="str">
        <f>IF(VLOOKUP(B202+0.75,Bクラス!$L$10:$T$229,5,FALSE)="","",VLOOKUP(B202+0.75,Bクラス!$L$10:$T$229,5,FALSE))</f>
        <v/>
      </c>
      <c r="H202" s="145" t="str">
        <f t="shared" si="37"/>
        <v>・</v>
      </c>
      <c r="I202" s="145" t="str">
        <f>IF(VLOOKUP(B202,Bクラス!$L$10:$T$229,2,FALSE)="","",VLOOKUP(B202,Bクラス!$L$10:$T$229,2,FALSE))</f>
        <v>GB</v>
      </c>
      <c r="J202" s="145" t="e">
        <f>データ!$B$4</f>
        <v>#N/A</v>
      </c>
      <c r="K202" s="145" t="e">
        <f>データ!$B$5</f>
        <v>#N/A</v>
      </c>
      <c r="L202" s="132" t="str">
        <f t="shared" si="35"/>
        <v/>
      </c>
      <c r="M202" s="141" t="str">
        <f>IF(VLOOKUP(B202,Bクラス!$L$10:$U$229,10,FALSE)="","",VLOOKUP(B202,Bクラス!$L$10:$U$229,10,FALSE))</f>
        <v/>
      </c>
      <c r="O202" s="132">
        <v>361</v>
      </c>
      <c r="P202" s="132" t="str">
        <f t="shared" si="38"/>
        <v/>
      </c>
      <c r="Q202" s="150" t="str">
        <f t="shared" si="39"/>
        <v/>
      </c>
      <c r="R202" s="150" t="str">
        <f t="shared" si="40"/>
        <v/>
      </c>
      <c r="S202" s="150" t="str">
        <f t="shared" si="41"/>
        <v/>
      </c>
      <c r="T202" s="132" t="str">
        <f t="shared" si="42"/>
        <v/>
      </c>
      <c r="U202" s="132" t="str">
        <f t="shared" si="43"/>
        <v/>
      </c>
      <c r="V202" s="142" t="str">
        <f t="shared" si="45"/>
        <v/>
      </c>
    </row>
    <row r="203" spans="1:22" x14ac:dyDescent="0.2">
      <c r="A203" s="139" t="str">
        <f t="shared" si="44"/>
        <v/>
      </c>
      <c r="B203" s="145">
        <v>32</v>
      </c>
      <c r="C203" s="145" t="str">
        <f>IF(VLOOKUP(B203,Bクラス!$L$10:$T$229,5,FALSE)="","",VLOOKUP(B203,Bクラス!$L$10:$T$229,5,FALSE))</f>
        <v/>
      </c>
      <c r="D203" s="145" t="str">
        <f>IF(VLOOKUP(B203+0.5,Bクラス!$L$10:$T$229,5,FALSE)="","",VLOOKUP(B203+0.5,Bクラス!$L$10:$T$229,5,FALSE))</f>
        <v/>
      </c>
      <c r="E203" s="145" t="str">
        <f t="shared" si="36"/>
        <v>・</v>
      </c>
      <c r="F203" s="145" t="str">
        <f>IF(VLOOKUP(B203+0.25,Bクラス!$L$10:$T$229,5,FALSE)="","",VLOOKUP(B203+0.25,Bクラス!$L$10:$T$229,5,FALSE))</f>
        <v/>
      </c>
      <c r="G203" s="145" t="str">
        <f>IF(VLOOKUP(B203+0.75,Bクラス!$L$10:$T$229,5,FALSE)="","",VLOOKUP(B203+0.75,Bクラス!$L$10:$T$229,5,FALSE))</f>
        <v/>
      </c>
      <c r="H203" s="145" t="str">
        <f t="shared" si="37"/>
        <v>・</v>
      </c>
      <c r="I203" s="145" t="str">
        <f>IF(VLOOKUP(B203,Bクラス!$L$10:$T$229,2,FALSE)="","",VLOOKUP(B203,Bクラス!$L$10:$T$229,2,FALSE))</f>
        <v>GB</v>
      </c>
      <c r="J203" s="145" t="e">
        <f>データ!$B$4</f>
        <v>#N/A</v>
      </c>
      <c r="K203" s="145" t="e">
        <f>データ!$B$5</f>
        <v>#N/A</v>
      </c>
      <c r="L203" s="132" t="str">
        <f t="shared" si="35"/>
        <v/>
      </c>
      <c r="M203" s="141" t="str">
        <f>IF(VLOOKUP(B203,Bクラス!$L$10:$U$229,10,FALSE)="","",VLOOKUP(B203,Bクラス!$L$10:$U$229,10,FALSE))</f>
        <v/>
      </c>
      <c r="O203" s="132">
        <v>362</v>
      </c>
      <c r="P203" s="132" t="str">
        <f t="shared" si="38"/>
        <v/>
      </c>
      <c r="Q203" s="150" t="str">
        <f t="shared" si="39"/>
        <v/>
      </c>
      <c r="R203" s="150" t="str">
        <f t="shared" si="40"/>
        <v/>
      </c>
      <c r="S203" s="150" t="str">
        <f t="shared" si="41"/>
        <v/>
      </c>
      <c r="T203" s="132" t="str">
        <f t="shared" si="42"/>
        <v/>
      </c>
      <c r="U203" s="132" t="str">
        <f t="shared" si="43"/>
        <v/>
      </c>
      <c r="V203" s="142" t="str">
        <f t="shared" si="45"/>
        <v/>
      </c>
    </row>
    <row r="204" spans="1:22" x14ac:dyDescent="0.2">
      <c r="A204" s="139" t="str">
        <f t="shared" si="44"/>
        <v/>
      </c>
      <c r="B204" s="145">
        <v>33</v>
      </c>
      <c r="C204" s="145" t="str">
        <f>IF(VLOOKUP(B204,Bクラス!$L$10:$T$229,5,FALSE)="","",VLOOKUP(B204,Bクラス!$L$10:$T$229,5,FALSE))</f>
        <v/>
      </c>
      <c r="D204" s="145" t="str">
        <f>IF(VLOOKUP(B204+0.5,Bクラス!$L$10:$T$229,5,FALSE)="","",VLOOKUP(B204+0.5,Bクラス!$L$10:$T$229,5,FALSE))</f>
        <v/>
      </c>
      <c r="E204" s="145" t="str">
        <f t="shared" si="36"/>
        <v>・</v>
      </c>
      <c r="F204" s="145" t="str">
        <f>IF(VLOOKUP(B204+0.25,Bクラス!$L$10:$T$229,5,FALSE)="","",VLOOKUP(B204+0.25,Bクラス!$L$10:$T$229,5,FALSE))</f>
        <v/>
      </c>
      <c r="G204" s="145" t="str">
        <f>IF(VLOOKUP(B204+0.75,Bクラス!$L$10:$T$229,5,FALSE)="","",VLOOKUP(B204+0.75,Bクラス!$L$10:$T$229,5,FALSE))</f>
        <v/>
      </c>
      <c r="H204" s="145" t="str">
        <f t="shared" si="37"/>
        <v>・</v>
      </c>
      <c r="I204" s="145" t="str">
        <f>IF(VLOOKUP(B204,Bクラス!$L$10:$T$229,2,FALSE)="","",VLOOKUP(B204,Bクラス!$L$10:$T$229,2,FALSE))</f>
        <v>GB</v>
      </c>
      <c r="J204" s="145" t="e">
        <f>データ!$B$4</f>
        <v>#N/A</v>
      </c>
      <c r="K204" s="145" t="e">
        <f>データ!$B$5</f>
        <v>#N/A</v>
      </c>
      <c r="L204" s="132" t="str">
        <f t="shared" si="35"/>
        <v/>
      </c>
      <c r="M204" s="141" t="str">
        <f>IF(VLOOKUP(B204,Bクラス!$L$10:$U$229,10,FALSE)="","",VLOOKUP(B204,Bクラス!$L$10:$U$229,10,FALSE))</f>
        <v/>
      </c>
      <c r="O204" s="132">
        <v>363</v>
      </c>
      <c r="P204" s="132" t="str">
        <f t="shared" si="38"/>
        <v/>
      </c>
      <c r="Q204" s="150" t="str">
        <f t="shared" si="39"/>
        <v/>
      </c>
      <c r="R204" s="150" t="str">
        <f t="shared" si="40"/>
        <v/>
      </c>
      <c r="S204" s="150" t="str">
        <f t="shared" si="41"/>
        <v/>
      </c>
      <c r="T204" s="132" t="str">
        <f t="shared" si="42"/>
        <v/>
      </c>
      <c r="U204" s="132" t="str">
        <f t="shared" si="43"/>
        <v/>
      </c>
      <c r="V204" s="142" t="str">
        <f t="shared" si="45"/>
        <v/>
      </c>
    </row>
    <row r="205" spans="1:22" x14ac:dyDescent="0.2">
      <c r="A205" s="139" t="str">
        <f t="shared" si="44"/>
        <v/>
      </c>
      <c r="B205" s="145">
        <v>34</v>
      </c>
      <c r="C205" s="145" t="str">
        <f>IF(VLOOKUP(B205,Bクラス!$L$10:$T$229,5,FALSE)="","",VLOOKUP(B205,Bクラス!$L$10:$T$229,5,FALSE))</f>
        <v/>
      </c>
      <c r="D205" s="145" t="str">
        <f>IF(VLOOKUP(B205+0.5,Bクラス!$L$10:$T$229,5,FALSE)="","",VLOOKUP(B205+0.5,Bクラス!$L$10:$T$229,5,FALSE))</f>
        <v/>
      </c>
      <c r="E205" s="145" t="str">
        <f t="shared" si="36"/>
        <v>・</v>
      </c>
      <c r="F205" s="145" t="str">
        <f>IF(VLOOKUP(B205+0.25,Bクラス!$L$10:$T$229,5,FALSE)="","",VLOOKUP(B205+0.25,Bクラス!$L$10:$T$229,5,FALSE))</f>
        <v/>
      </c>
      <c r="G205" s="145" t="str">
        <f>IF(VLOOKUP(B205+0.75,Bクラス!$L$10:$T$229,5,FALSE)="","",VLOOKUP(B205+0.75,Bクラス!$L$10:$T$229,5,FALSE))</f>
        <v/>
      </c>
      <c r="H205" s="145" t="str">
        <f t="shared" si="37"/>
        <v>・</v>
      </c>
      <c r="I205" s="145" t="str">
        <f>IF(VLOOKUP(B205,Bクラス!$L$10:$T$229,2,FALSE)="","",VLOOKUP(B205,Bクラス!$L$10:$T$229,2,FALSE))</f>
        <v>GB</v>
      </c>
      <c r="J205" s="145" t="e">
        <f>データ!$B$4</f>
        <v>#N/A</v>
      </c>
      <c r="K205" s="145" t="e">
        <f>データ!$B$5</f>
        <v>#N/A</v>
      </c>
      <c r="L205" s="132" t="str">
        <f t="shared" si="35"/>
        <v/>
      </c>
      <c r="M205" s="141" t="str">
        <f>IF(VLOOKUP(B205,Bクラス!$L$10:$U$229,10,FALSE)="","",VLOOKUP(B205,Bクラス!$L$10:$U$229,10,FALSE))</f>
        <v/>
      </c>
      <c r="O205" s="132">
        <v>364</v>
      </c>
      <c r="P205" s="132" t="str">
        <f t="shared" si="38"/>
        <v/>
      </c>
      <c r="Q205" s="150" t="str">
        <f t="shared" si="39"/>
        <v/>
      </c>
      <c r="R205" s="150" t="str">
        <f t="shared" si="40"/>
        <v/>
      </c>
      <c r="S205" s="150" t="str">
        <f t="shared" si="41"/>
        <v/>
      </c>
      <c r="T205" s="132" t="str">
        <f t="shared" si="42"/>
        <v/>
      </c>
      <c r="U205" s="132" t="str">
        <f t="shared" si="43"/>
        <v/>
      </c>
      <c r="V205" s="142" t="str">
        <f t="shared" si="45"/>
        <v/>
      </c>
    </row>
    <row r="206" spans="1:22" x14ac:dyDescent="0.2">
      <c r="A206" s="139" t="str">
        <f t="shared" si="44"/>
        <v/>
      </c>
      <c r="B206" s="145">
        <v>35</v>
      </c>
      <c r="C206" s="145" t="str">
        <f>IF(VLOOKUP(B206,Bクラス!$L$10:$T$229,5,FALSE)="","",VLOOKUP(B206,Bクラス!$L$10:$T$229,5,FALSE))</f>
        <v/>
      </c>
      <c r="D206" s="145" t="str">
        <f>IF(VLOOKUP(B206+0.5,Bクラス!$L$10:$T$229,5,FALSE)="","",VLOOKUP(B206+0.5,Bクラス!$L$10:$T$229,5,FALSE))</f>
        <v/>
      </c>
      <c r="E206" s="145" t="str">
        <f t="shared" si="36"/>
        <v>・</v>
      </c>
      <c r="F206" s="145" t="str">
        <f>IF(VLOOKUP(B206+0.25,Bクラス!$L$10:$T$229,5,FALSE)="","",VLOOKUP(B206+0.25,Bクラス!$L$10:$T$229,5,FALSE))</f>
        <v/>
      </c>
      <c r="G206" s="145" t="str">
        <f>IF(VLOOKUP(B206+0.75,Bクラス!$L$10:$T$229,5,FALSE)="","",VLOOKUP(B206+0.75,Bクラス!$L$10:$T$229,5,FALSE))</f>
        <v/>
      </c>
      <c r="H206" s="145" t="str">
        <f t="shared" si="37"/>
        <v>・</v>
      </c>
      <c r="I206" s="145" t="str">
        <f>IF(VLOOKUP(B206,Bクラス!$L$10:$T$229,2,FALSE)="","",VLOOKUP(B206,Bクラス!$L$10:$T$229,2,FALSE))</f>
        <v>GB</v>
      </c>
      <c r="J206" s="145" t="e">
        <f>データ!$B$4</f>
        <v>#N/A</v>
      </c>
      <c r="K206" s="145" t="e">
        <f>データ!$B$5</f>
        <v>#N/A</v>
      </c>
      <c r="L206" s="132" t="str">
        <f t="shared" si="35"/>
        <v/>
      </c>
      <c r="M206" s="141" t="str">
        <f>IF(VLOOKUP(B206,Bクラス!$L$10:$U$229,10,FALSE)="","",VLOOKUP(B206,Bクラス!$L$10:$U$229,10,FALSE))</f>
        <v/>
      </c>
      <c r="O206" s="132">
        <v>365</v>
      </c>
      <c r="P206" s="132" t="str">
        <f t="shared" si="38"/>
        <v/>
      </c>
      <c r="Q206" s="150" t="str">
        <f t="shared" si="39"/>
        <v/>
      </c>
      <c r="R206" s="150" t="str">
        <f t="shared" si="40"/>
        <v/>
      </c>
      <c r="S206" s="150" t="str">
        <f t="shared" si="41"/>
        <v/>
      </c>
      <c r="T206" s="132" t="str">
        <f t="shared" si="42"/>
        <v/>
      </c>
      <c r="U206" s="132" t="str">
        <f t="shared" si="43"/>
        <v/>
      </c>
      <c r="V206" s="142" t="str">
        <f t="shared" si="45"/>
        <v/>
      </c>
    </row>
    <row r="207" spans="1:22" x14ac:dyDescent="0.2">
      <c r="A207" s="139" t="str">
        <f t="shared" si="44"/>
        <v/>
      </c>
      <c r="B207" s="145">
        <v>36</v>
      </c>
      <c r="C207" s="145" t="str">
        <f>IF(VLOOKUP(B207,Bクラス!$L$10:$T$229,5,FALSE)="","",VLOOKUP(B207,Bクラス!$L$10:$T$229,5,FALSE))</f>
        <v/>
      </c>
      <c r="D207" s="145" t="str">
        <f>IF(VLOOKUP(B207+0.5,Bクラス!$L$10:$T$229,5,FALSE)="","",VLOOKUP(B207+0.5,Bクラス!$L$10:$T$229,5,FALSE))</f>
        <v/>
      </c>
      <c r="E207" s="145" t="str">
        <f t="shared" si="36"/>
        <v>・</v>
      </c>
      <c r="F207" s="145" t="str">
        <f>IF(VLOOKUP(B207+0.25,Bクラス!$L$10:$T$229,5,FALSE)="","",VLOOKUP(B207+0.25,Bクラス!$L$10:$T$229,5,FALSE))</f>
        <v/>
      </c>
      <c r="G207" s="145" t="str">
        <f>IF(VLOOKUP(B207+0.75,Bクラス!$L$10:$T$229,5,FALSE)="","",VLOOKUP(B207+0.75,Bクラス!$L$10:$T$229,5,FALSE))</f>
        <v/>
      </c>
      <c r="H207" s="145" t="str">
        <f t="shared" si="37"/>
        <v>・</v>
      </c>
      <c r="I207" s="145" t="str">
        <f>IF(VLOOKUP(B207,Bクラス!$L$10:$T$229,2,FALSE)="","",VLOOKUP(B207,Bクラス!$L$10:$T$229,2,FALSE))</f>
        <v>GB</v>
      </c>
      <c r="J207" s="145" t="e">
        <f>データ!$B$4</f>
        <v>#N/A</v>
      </c>
      <c r="K207" s="145" t="e">
        <f>データ!$B$5</f>
        <v>#N/A</v>
      </c>
      <c r="L207" s="132" t="str">
        <f t="shared" si="35"/>
        <v/>
      </c>
      <c r="M207" s="141" t="str">
        <f>IF(VLOOKUP(B207,Bクラス!$L$10:$U$229,10,FALSE)="","",VLOOKUP(B207,Bクラス!$L$10:$U$229,10,FALSE))</f>
        <v/>
      </c>
      <c r="O207" s="132">
        <v>366</v>
      </c>
      <c r="P207" s="132" t="str">
        <f t="shared" si="38"/>
        <v/>
      </c>
      <c r="Q207" s="150" t="str">
        <f t="shared" si="39"/>
        <v/>
      </c>
      <c r="R207" s="150" t="str">
        <f t="shared" si="40"/>
        <v/>
      </c>
      <c r="S207" s="150" t="str">
        <f t="shared" si="41"/>
        <v/>
      </c>
      <c r="T207" s="132" t="str">
        <f t="shared" si="42"/>
        <v/>
      </c>
      <c r="U207" s="132" t="str">
        <f t="shared" si="43"/>
        <v/>
      </c>
      <c r="V207" s="142" t="str">
        <f t="shared" si="45"/>
        <v/>
      </c>
    </row>
    <row r="208" spans="1:22" x14ac:dyDescent="0.2">
      <c r="A208" s="139" t="str">
        <f t="shared" si="44"/>
        <v/>
      </c>
      <c r="B208" s="145">
        <v>37</v>
      </c>
      <c r="C208" s="145" t="str">
        <f>IF(VLOOKUP(B208,Bクラス!$L$10:$T$229,5,FALSE)="","",VLOOKUP(B208,Bクラス!$L$10:$T$229,5,FALSE))</f>
        <v/>
      </c>
      <c r="D208" s="145" t="str">
        <f>IF(VLOOKUP(B208+0.5,Bクラス!$L$10:$T$229,5,FALSE)="","",VLOOKUP(B208+0.5,Bクラス!$L$10:$T$229,5,FALSE))</f>
        <v/>
      </c>
      <c r="E208" s="145" t="str">
        <f t="shared" si="36"/>
        <v>・</v>
      </c>
      <c r="F208" s="145" t="str">
        <f>IF(VLOOKUP(B208+0.25,Bクラス!$L$10:$T$229,5,FALSE)="","",VLOOKUP(B208+0.25,Bクラス!$L$10:$T$229,5,FALSE))</f>
        <v/>
      </c>
      <c r="G208" s="145" t="str">
        <f>IF(VLOOKUP(B208+0.75,Bクラス!$L$10:$T$229,5,FALSE)="","",VLOOKUP(B208+0.75,Bクラス!$L$10:$T$229,5,FALSE))</f>
        <v/>
      </c>
      <c r="H208" s="145" t="str">
        <f t="shared" si="37"/>
        <v>・</v>
      </c>
      <c r="I208" s="145" t="str">
        <f>IF(VLOOKUP(B208,Bクラス!$L$10:$T$229,2,FALSE)="","",VLOOKUP(B208,Bクラス!$L$10:$T$229,2,FALSE))</f>
        <v>GB</v>
      </c>
      <c r="J208" s="145" t="e">
        <f>データ!$B$4</f>
        <v>#N/A</v>
      </c>
      <c r="K208" s="145" t="e">
        <f>データ!$B$5</f>
        <v>#N/A</v>
      </c>
      <c r="L208" s="132" t="str">
        <f t="shared" ref="L208:L226" si="46">IF(F208="","",ROW())</f>
        <v/>
      </c>
      <c r="M208" s="141" t="str">
        <f>IF(VLOOKUP(B208,Bクラス!$L$10:$U$229,10,FALSE)="","",VLOOKUP(B208,Bクラス!$L$10:$U$229,10,FALSE))</f>
        <v/>
      </c>
      <c r="O208" s="132">
        <v>367</v>
      </c>
      <c r="P208" s="132" t="str">
        <f t="shared" si="38"/>
        <v/>
      </c>
      <c r="Q208" s="150" t="str">
        <f t="shared" si="39"/>
        <v/>
      </c>
      <c r="R208" s="150" t="str">
        <f t="shared" si="40"/>
        <v/>
      </c>
      <c r="S208" s="150" t="str">
        <f t="shared" si="41"/>
        <v/>
      </c>
      <c r="T208" s="132" t="str">
        <f t="shared" si="42"/>
        <v/>
      </c>
      <c r="U208" s="132" t="str">
        <f t="shared" si="43"/>
        <v/>
      </c>
      <c r="V208" s="142" t="str">
        <f t="shared" si="45"/>
        <v/>
      </c>
    </row>
    <row r="209" spans="1:22" x14ac:dyDescent="0.2">
      <c r="A209" s="139" t="str">
        <f t="shared" si="44"/>
        <v/>
      </c>
      <c r="B209" s="145">
        <v>38</v>
      </c>
      <c r="C209" s="145" t="str">
        <f>IF(VLOOKUP(B209,Bクラス!$L$10:$T$229,5,FALSE)="","",VLOOKUP(B209,Bクラス!$L$10:$T$229,5,FALSE))</f>
        <v/>
      </c>
      <c r="D209" s="145" t="str">
        <f>IF(VLOOKUP(B209+0.5,Bクラス!$L$10:$T$229,5,FALSE)="","",VLOOKUP(B209+0.5,Bクラス!$L$10:$T$229,5,FALSE))</f>
        <v/>
      </c>
      <c r="E209" s="145" t="str">
        <f t="shared" si="36"/>
        <v>・</v>
      </c>
      <c r="F209" s="145" t="str">
        <f>IF(VLOOKUP(B209+0.25,Bクラス!$L$10:$T$229,5,FALSE)="","",VLOOKUP(B209+0.25,Bクラス!$L$10:$T$229,5,FALSE))</f>
        <v/>
      </c>
      <c r="G209" s="145" t="str">
        <f>IF(VLOOKUP(B209+0.75,Bクラス!$L$10:$T$229,5,FALSE)="","",VLOOKUP(B209+0.75,Bクラス!$L$10:$T$229,5,FALSE))</f>
        <v/>
      </c>
      <c r="H209" s="145" t="str">
        <f t="shared" si="37"/>
        <v>・</v>
      </c>
      <c r="I209" s="145" t="str">
        <f>IF(VLOOKUP(B209,Bクラス!$L$10:$T$229,2,FALSE)="","",VLOOKUP(B209,Bクラス!$L$10:$T$229,2,FALSE))</f>
        <v>GB</v>
      </c>
      <c r="J209" s="145" t="e">
        <f>データ!$B$4</f>
        <v>#N/A</v>
      </c>
      <c r="K209" s="145" t="e">
        <f>データ!$B$5</f>
        <v>#N/A</v>
      </c>
      <c r="L209" s="132" t="str">
        <f t="shared" si="46"/>
        <v/>
      </c>
      <c r="M209" s="141" t="str">
        <f>IF(VLOOKUP(B209,Bクラス!$L$10:$U$229,10,FALSE)="","",VLOOKUP(B209,Bクラス!$L$10:$U$229,10,FALSE))</f>
        <v/>
      </c>
      <c r="O209" s="132">
        <v>368</v>
      </c>
      <c r="P209" s="132" t="str">
        <f t="shared" si="38"/>
        <v/>
      </c>
      <c r="Q209" s="150" t="str">
        <f t="shared" si="39"/>
        <v/>
      </c>
      <c r="R209" s="150" t="str">
        <f t="shared" si="40"/>
        <v/>
      </c>
      <c r="S209" s="150" t="str">
        <f t="shared" si="41"/>
        <v/>
      </c>
      <c r="T209" s="132" t="str">
        <f t="shared" si="42"/>
        <v/>
      </c>
      <c r="U209" s="132" t="str">
        <f t="shared" si="43"/>
        <v/>
      </c>
      <c r="V209" s="142" t="str">
        <f t="shared" si="45"/>
        <v/>
      </c>
    </row>
    <row r="210" spans="1:22" x14ac:dyDescent="0.2">
      <c r="A210" s="139" t="str">
        <f t="shared" si="44"/>
        <v/>
      </c>
      <c r="B210" s="145">
        <v>39</v>
      </c>
      <c r="C210" s="145" t="str">
        <f>IF(VLOOKUP(B210,Bクラス!$L$10:$T$229,5,FALSE)="","",VLOOKUP(B210,Bクラス!$L$10:$T$229,5,FALSE))</f>
        <v/>
      </c>
      <c r="D210" s="145" t="str">
        <f>IF(VLOOKUP(B210+0.5,Bクラス!$L$10:$T$229,5,FALSE)="","",VLOOKUP(B210+0.5,Bクラス!$L$10:$T$229,5,FALSE))</f>
        <v/>
      </c>
      <c r="E210" s="145" t="str">
        <f t="shared" si="36"/>
        <v>・</v>
      </c>
      <c r="F210" s="145" t="str">
        <f>IF(VLOOKUP(B210+0.25,Bクラス!$L$10:$T$229,5,FALSE)="","",VLOOKUP(B210+0.25,Bクラス!$L$10:$T$229,5,FALSE))</f>
        <v/>
      </c>
      <c r="G210" s="145" t="str">
        <f>IF(VLOOKUP(B210+0.75,Bクラス!$L$10:$T$229,5,FALSE)="","",VLOOKUP(B210+0.75,Bクラス!$L$10:$T$229,5,FALSE))</f>
        <v/>
      </c>
      <c r="H210" s="145" t="str">
        <f t="shared" si="37"/>
        <v>・</v>
      </c>
      <c r="I210" s="145" t="str">
        <f>IF(VLOOKUP(B210,Bクラス!$L$10:$T$229,2,FALSE)="","",VLOOKUP(B210,Bクラス!$L$10:$T$229,2,FALSE))</f>
        <v>GB</v>
      </c>
      <c r="J210" s="145" t="e">
        <f>データ!$B$4</f>
        <v>#N/A</v>
      </c>
      <c r="K210" s="145" t="e">
        <f>データ!$B$5</f>
        <v>#N/A</v>
      </c>
      <c r="L210" s="132" t="str">
        <f t="shared" si="46"/>
        <v/>
      </c>
      <c r="M210" s="141" t="str">
        <f>IF(VLOOKUP(B210,Bクラス!$L$10:$U$229,10,FALSE)="","",VLOOKUP(B210,Bクラス!$L$10:$U$229,10,FALSE))</f>
        <v/>
      </c>
      <c r="O210" s="132">
        <v>369</v>
      </c>
      <c r="P210" s="132" t="str">
        <f t="shared" si="38"/>
        <v/>
      </c>
      <c r="Q210" s="150" t="str">
        <f t="shared" si="39"/>
        <v/>
      </c>
      <c r="R210" s="150" t="str">
        <f t="shared" si="40"/>
        <v/>
      </c>
      <c r="S210" s="150" t="str">
        <f t="shared" si="41"/>
        <v/>
      </c>
      <c r="T210" s="132" t="str">
        <f t="shared" si="42"/>
        <v/>
      </c>
      <c r="U210" s="132" t="str">
        <f t="shared" si="43"/>
        <v/>
      </c>
      <c r="V210" s="142" t="str">
        <f t="shared" si="45"/>
        <v/>
      </c>
    </row>
    <row r="211" spans="1:22" x14ac:dyDescent="0.2">
      <c r="A211" s="139" t="str">
        <f t="shared" si="44"/>
        <v/>
      </c>
      <c r="B211" s="145">
        <v>40</v>
      </c>
      <c r="C211" s="145" t="str">
        <f>IF(VLOOKUP(B211,Bクラス!$L$10:$T$229,5,FALSE)="","",VLOOKUP(B211,Bクラス!$L$10:$T$229,5,FALSE))</f>
        <v/>
      </c>
      <c r="D211" s="145" t="str">
        <f>IF(VLOOKUP(B211+0.5,Bクラス!$L$10:$T$229,5,FALSE)="","",VLOOKUP(B211+0.5,Bクラス!$L$10:$T$229,5,FALSE))</f>
        <v/>
      </c>
      <c r="E211" s="145" t="str">
        <f t="shared" si="36"/>
        <v>・</v>
      </c>
      <c r="F211" s="145" t="str">
        <f>IF(VLOOKUP(B211+0.25,Bクラス!$L$10:$T$229,5,FALSE)="","",VLOOKUP(B211+0.25,Bクラス!$L$10:$T$229,5,FALSE))</f>
        <v/>
      </c>
      <c r="G211" s="145" t="str">
        <f>IF(VLOOKUP(B211+0.75,Bクラス!$L$10:$T$229,5,FALSE)="","",VLOOKUP(B211+0.75,Bクラス!$L$10:$T$229,5,FALSE))</f>
        <v/>
      </c>
      <c r="H211" s="145" t="str">
        <f t="shared" si="37"/>
        <v>・</v>
      </c>
      <c r="I211" s="145" t="str">
        <f>IF(VLOOKUP(B211,Bクラス!$L$10:$T$229,2,FALSE)="","",VLOOKUP(B211,Bクラス!$L$10:$T$229,2,FALSE))</f>
        <v>GB</v>
      </c>
      <c r="J211" s="145" t="e">
        <f>データ!$B$4</f>
        <v>#N/A</v>
      </c>
      <c r="K211" s="145" t="e">
        <f>データ!$B$5</f>
        <v>#N/A</v>
      </c>
      <c r="L211" s="132" t="str">
        <f t="shared" si="46"/>
        <v/>
      </c>
      <c r="M211" s="141" t="str">
        <f>IF(VLOOKUP(B211,Bクラス!$L$10:$U$229,10,FALSE)="","",VLOOKUP(B211,Bクラス!$L$10:$U$229,10,FALSE))</f>
        <v/>
      </c>
      <c r="O211" s="132">
        <v>370</v>
      </c>
      <c r="P211" s="132" t="str">
        <f t="shared" si="38"/>
        <v/>
      </c>
      <c r="Q211" s="150" t="str">
        <f t="shared" si="39"/>
        <v/>
      </c>
      <c r="R211" s="150" t="str">
        <f t="shared" si="40"/>
        <v/>
      </c>
      <c r="S211" s="150" t="str">
        <f t="shared" si="41"/>
        <v/>
      </c>
      <c r="T211" s="132" t="str">
        <f t="shared" si="42"/>
        <v/>
      </c>
      <c r="U211" s="132" t="str">
        <f t="shared" si="43"/>
        <v/>
      </c>
      <c r="V211" s="142" t="str">
        <f t="shared" si="45"/>
        <v/>
      </c>
    </row>
    <row r="212" spans="1:22" x14ac:dyDescent="0.2">
      <c r="A212" s="139" t="str">
        <f t="shared" si="44"/>
        <v/>
      </c>
      <c r="B212" s="145">
        <v>41</v>
      </c>
      <c r="C212" s="145" t="str">
        <f>IF(VLOOKUP(B212,Bクラス!$L$10:$T$229,5,FALSE)="","",VLOOKUP(B212,Bクラス!$L$10:$T$229,5,FALSE))</f>
        <v/>
      </c>
      <c r="D212" s="145" t="str">
        <f>IF(VLOOKUP(B212+0.5,Bクラス!$L$10:$T$229,5,FALSE)="","",VLOOKUP(B212+0.5,Bクラス!$L$10:$T$229,5,FALSE))</f>
        <v/>
      </c>
      <c r="E212" s="145" t="str">
        <f t="shared" si="36"/>
        <v>・</v>
      </c>
      <c r="F212" s="145" t="str">
        <f>IF(VLOOKUP(B212+0.25,Bクラス!$L$10:$T$229,5,FALSE)="","",VLOOKUP(B212+0.25,Bクラス!$L$10:$T$229,5,FALSE))</f>
        <v/>
      </c>
      <c r="G212" s="145" t="str">
        <f>IF(VLOOKUP(B212+0.75,Bクラス!$L$10:$T$229,5,FALSE)="","",VLOOKUP(B212+0.75,Bクラス!$L$10:$T$229,5,FALSE))</f>
        <v/>
      </c>
      <c r="H212" s="145" t="str">
        <f t="shared" si="37"/>
        <v>・</v>
      </c>
      <c r="I212" s="145" t="str">
        <f>IF(VLOOKUP(B212,Bクラス!$L$10:$T$229,2,FALSE)="","",VLOOKUP(B212,Bクラス!$L$10:$T$229,2,FALSE))</f>
        <v>GB</v>
      </c>
      <c r="J212" s="145" t="e">
        <f>データ!$B$4</f>
        <v>#N/A</v>
      </c>
      <c r="K212" s="145" t="e">
        <f>データ!$B$5</f>
        <v>#N/A</v>
      </c>
      <c r="L212" s="132" t="str">
        <f t="shared" si="46"/>
        <v/>
      </c>
      <c r="M212" s="141" t="str">
        <f>IF(VLOOKUP(B212,Bクラス!$L$10:$U$229,10,FALSE)="","",VLOOKUP(B212,Bクラス!$L$10:$U$229,10,FALSE))</f>
        <v/>
      </c>
      <c r="O212" s="132">
        <v>371</v>
      </c>
      <c r="P212" s="132" t="str">
        <f t="shared" si="38"/>
        <v/>
      </c>
      <c r="Q212" s="150" t="str">
        <f t="shared" si="39"/>
        <v/>
      </c>
      <c r="R212" s="150" t="str">
        <f t="shared" si="40"/>
        <v/>
      </c>
      <c r="S212" s="150" t="str">
        <f t="shared" si="41"/>
        <v/>
      </c>
      <c r="T212" s="132" t="str">
        <f t="shared" si="42"/>
        <v/>
      </c>
      <c r="U212" s="132" t="str">
        <f t="shared" si="43"/>
        <v/>
      </c>
      <c r="V212" s="142" t="str">
        <f t="shared" si="45"/>
        <v/>
      </c>
    </row>
    <row r="213" spans="1:22" x14ac:dyDescent="0.2">
      <c r="A213" s="139" t="str">
        <f t="shared" si="44"/>
        <v/>
      </c>
      <c r="B213" s="145">
        <v>42</v>
      </c>
      <c r="C213" s="145" t="str">
        <f>IF(VLOOKUP(B213,Bクラス!$L$10:$T$229,5,FALSE)="","",VLOOKUP(B213,Bクラス!$L$10:$T$229,5,FALSE))</f>
        <v/>
      </c>
      <c r="D213" s="145" t="str">
        <f>IF(VLOOKUP(B213+0.5,Bクラス!$L$10:$T$229,5,FALSE)="","",VLOOKUP(B213+0.5,Bクラス!$L$10:$T$229,5,FALSE))</f>
        <v/>
      </c>
      <c r="E213" s="145" t="str">
        <f t="shared" si="36"/>
        <v>・</v>
      </c>
      <c r="F213" s="145" t="str">
        <f>IF(VLOOKUP(B213+0.25,Bクラス!$L$10:$T$229,5,FALSE)="","",VLOOKUP(B213+0.25,Bクラス!$L$10:$T$229,5,FALSE))</f>
        <v/>
      </c>
      <c r="G213" s="145" t="str">
        <f>IF(VLOOKUP(B213+0.75,Bクラス!$L$10:$T$229,5,FALSE)="","",VLOOKUP(B213+0.75,Bクラス!$L$10:$T$229,5,FALSE))</f>
        <v/>
      </c>
      <c r="H213" s="145" t="str">
        <f t="shared" si="37"/>
        <v>・</v>
      </c>
      <c r="I213" s="145" t="str">
        <f>IF(VLOOKUP(B213,Bクラス!$L$10:$T$229,2,FALSE)="","",VLOOKUP(B213,Bクラス!$L$10:$T$229,2,FALSE))</f>
        <v>GB</v>
      </c>
      <c r="J213" s="145" t="e">
        <f>データ!$B$4</f>
        <v>#N/A</v>
      </c>
      <c r="K213" s="145" t="e">
        <f>データ!$B$5</f>
        <v>#N/A</v>
      </c>
      <c r="L213" s="132" t="str">
        <f t="shared" si="46"/>
        <v/>
      </c>
      <c r="M213" s="141" t="str">
        <f>IF(VLOOKUP(B213,Bクラス!$L$10:$U$229,10,FALSE)="","",VLOOKUP(B213,Bクラス!$L$10:$U$229,10,FALSE))</f>
        <v/>
      </c>
      <c r="O213" s="132">
        <v>372</v>
      </c>
      <c r="P213" s="132" t="str">
        <f t="shared" si="38"/>
        <v/>
      </c>
      <c r="Q213" s="150" t="str">
        <f t="shared" si="39"/>
        <v/>
      </c>
      <c r="R213" s="150" t="str">
        <f t="shared" si="40"/>
        <v/>
      </c>
      <c r="S213" s="150" t="str">
        <f t="shared" si="41"/>
        <v/>
      </c>
      <c r="T213" s="132" t="str">
        <f t="shared" si="42"/>
        <v/>
      </c>
      <c r="U213" s="132" t="str">
        <f t="shared" si="43"/>
        <v/>
      </c>
      <c r="V213" s="142" t="str">
        <f t="shared" si="45"/>
        <v/>
      </c>
    </row>
    <row r="214" spans="1:22" x14ac:dyDescent="0.2">
      <c r="A214" s="139" t="str">
        <f t="shared" si="44"/>
        <v/>
      </c>
      <c r="B214" s="145">
        <v>43</v>
      </c>
      <c r="C214" s="145" t="str">
        <f>IF(VLOOKUP(B214,Bクラス!$L$10:$T$229,5,FALSE)="","",VLOOKUP(B214,Bクラス!$L$10:$T$229,5,FALSE))</f>
        <v/>
      </c>
      <c r="D214" s="145" t="str">
        <f>IF(VLOOKUP(B214+0.5,Bクラス!$L$10:$T$229,5,FALSE)="","",VLOOKUP(B214+0.5,Bクラス!$L$10:$T$229,5,FALSE))</f>
        <v/>
      </c>
      <c r="E214" s="145" t="str">
        <f t="shared" si="36"/>
        <v>・</v>
      </c>
      <c r="F214" s="145" t="str">
        <f>IF(VLOOKUP(B214+0.25,Bクラス!$L$10:$T$229,5,FALSE)="","",VLOOKUP(B214+0.25,Bクラス!$L$10:$T$229,5,FALSE))</f>
        <v/>
      </c>
      <c r="G214" s="145" t="str">
        <f>IF(VLOOKUP(B214+0.75,Bクラス!$L$10:$T$229,5,FALSE)="","",VLOOKUP(B214+0.75,Bクラス!$L$10:$T$229,5,FALSE))</f>
        <v/>
      </c>
      <c r="H214" s="145" t="str">
        <f t="shared" si="37"/>
        <v>・</v>
      </c>
      <c r="I214" s="145" t="str">
        <f>IF(VLOOKUP(B214,Bクラス!$L$10:$T$229,2,FALSE)="","",VLOOKUP(B214,Bクラス!$L$10:$T$229,2,FALSE))</f>
        <v>GB</v>
      </c>
      <c r="J214" s="145" t="e">
        <f>データ!$B$4</f>
        <v>#N/A</v>
      </c>
      <c r="K214" s="145" t="e">
        <f>データ!$B$5</f>
        <v>#N/A</v>
      </c>
      <c r="L214" s="132" t="str">
        <f t="shared" si="46"/>
        <v/>
      </c>
      <c r="M214" s="141" t="str">
        <f>IF(VLOOKUP(B214,Bクラス!$L$10:$U$229,10,FALSE)="","",VLOOKUP(B214,Bクラス!$L$10:$U$229,10,FALSE))</f>
        <v/>
      </c>
      <c r="O214" s="132">
        <v>373</v>
      </c>
      <c r="P214" s="132" t="str">
        <f t="shared" si="38"/>
        <v/>
      </c>
      <c r="Q214" s="150" t="str">
        <f t="shared" si="39"/>
        <v/>
      </c>
      <c r="R214" s="150" t="str">
        <f t="shared" si="40"/>
        <v/>
      </c>
      <c r="S214" s="150" t="str">
        <f t="shared" si="41"/>
        <v/>
      </c>
      <c r="T214" s="132" t="str">
        <f t="shared" si="42"/>
        <v/>
      </c>
      <c r="U214" s="132" t="str">
        <f t="shared" si="43"/>
        <v/>
      </c>
      <c r="V214" s="142" t="str">
        <f t="shared" si="45"/>
        <v/>
      </c>
    </row>
    <row r="215" spans="1:22" x14ac:dyDescent="0.2">
      <c r="A215" s="139" t="str">
        <f t="shared" si="44"/>
        <v/>
      </c>
      <c r="B215" s="145">
        <v>44</v>
      </c>
      <c r="C215" s="145" t="str">
        <f>IF(VLOOKUP(B215,Bクラス!$L$10:$T$229,5,FALSE)="","",VLOOKUP(B215,Bクラス!$L$10:$T$229,5,FALSE))</f>
        <v/>
      </c>
      <c r="D215" s="145" t="str">
        <f>IF(VLOOKUP(B215+0.5,Bクラス!$L$10:$T$229,5,FALSE)="","",VLOOKUP(B215+0.5,Bクラス!$L$10:$T$229,5,FALSE))</f>
        <v/>
      </c>
      <c r="E215" s="145" t="str">
        <f t="shared" si="36"/>
        <v>・</v>
      </c>
      <c r="F215" s="145" t="str">
        <f>IF(VLOOKUP(B215+0.25,Bクラス!$L$10:$T$229,5,FALSE)="","",VLOOKUP(B215+0.25,Bクラス!$L$10:$T$229,5,FALSE))</f>
        <v/>
      </c>
      <c r="G215" s="145" t="str">
        <f>IF(VLOOKUP(B215+0.75,Bクラス!$L$10:$T$229,5,FALSE)="","",VLOOKUP(B215+0.75,Bクラス!$L$10:$T$229,5,FALSE))</f>
        <v/>
      </c>
      <c r="H215" s="145" t="str">
        <f t="shared" si="37"/>
        <v>・</v>
      </c>
      <c r="I215" s="145" t="str">
        <f>IF(VLOOKUP(B215,Bクラス!$L$10:$T$229,2,FALSE)="","",VLOOKUP(B215,Bクラス!$L$10:$T$229,2,FALSE))</f>
        <v>GB</v>
      </c>
      <c r="J215" s="145" t="e">
        <f>データ!$B$4</f>
        <v>#N/A</v>
      </c>
      <c r="K215" s="145" t="e">
        <f>データ!$B$5</f>
        <v>#N/A</v>
      </c>
      <c r="L215" s="132" t="str">
        <f t="shared" si="46"/>
        <v/>
      </c>
      <c r="M215" s="141" t="str">
        <f>IF(VLOOKUP(B215,Bクラス!$L$10:$U$229,10,FALSE)="","",VLOOKUP(B215,Bクラス!$L$10:$U$229,10,FALSE))</f>
        <v/>
      </c>
      <c r="O215" s="132">
        <v>374</v>
      </c>
      <c r="P215" s="132" t="str">
        <f t="shared" si="38"/>
        <v/>
      </c>
      <c r="Q215" s="150" t="str">
        <f t="shared" si="39"/>
        <v/>
      </c>
      <c r="R215" s="150" t="str">
        <f t="shared" si="40"/>
        <v/>
      </c>
      <c r="S215" s="150" t="str">
        <f t="shared" si="41"/>
        <v/>
      </c>
      <c r="T215" s="132" t="str">
        <f t="shared" si="42"/>
        <v/>
      </c>
      <c r="U215" s="132" t="str">
        <f t="shared" si="43"/>
        <v/>
      </c>
      <c r="V215" s="142" t="str">
        <f t="shared" si="45"/>
        <v/>
      </c>
    </row>
    <row r="216" spans="1:22" x14ac:dyDescent="0.2">
      <c r="A216" s="139" t="str">
        <f t="shared" si="44"/>
        <v/>
      </c>
      <c r="B216" s="145">
        <v>45</v>
      </c>
      <c r="C216" s="145" t="str">
        <f>IF(VLOOKUP(B216,Bクラス!$L$10:$T$229,5,FALSE)="","",VLOOKUP(B216,Bクラス!$L$10:$T$229,5,FALSE))</f>
        <v/>
      </c>
      <c r="D216" s="145" t="str">
        <f>IF(VLOOKUP(B216+0.5,Bクラス!$L$10:$T$229,5,FALSE)="","",VLOOKUP(B216+0.5,Bクラス!$L$10:$T$229,5,FALSE))</f>
        <v/>
      </c>
      <c r="E216" s="145" t="str">
        <f t="shared" si="36"/>
        <v>・</v>
      </c>
      <c r="F216" s="145" t="str">
        <f>IF(VLOOKUP(B216+0.25,Bクラス!$L$10:$T$229,5,FALSE)="","",VLOOKUP(B216+0.25,Bクラス!$L$10:$T$229,5,FALSE))</f>
        <v/>
      </c>
      <c r="G216" s="145" t="str">
        <f>IF(VLOOKUP(B216+0.75,Bクラス!$L$10:$T$229,5,FALSE)="","",VLOOKUP(B216+0.75,Bクラス!$L$10:$T$229,5,FALSE))</f>
        <v/>
      </c>
      <c r="H216" s="145" t="str">
        <f t="shared" si="37"/>
        <v>・</v>
      </c>
      <c r="I216" s="145" t="str">
        <f>IF(VLOOKUP(B216,Bクラス!$L$10:$T$229,2,FALSE)="","",VLOOKUP(B216,Bクラス!$L$10:$T$229,2,FALSE))</f>
        <v>GB</v>
      </c>
      <c r="J216" s="145" t="e">
        <f>データ!$B$4</f>
        <v>#N/A</v>
      </c>
      <c r="K216" s="145" t="e">
        <f>データ!$B$5</f>
        <v>#N/A</v>
      </c>
      <c r="L216" s="132" t="str">
        <f t="shared" si="46"/>
        <v/>
      </c>
      <c r="M216" s="141" t="str">
        <f>IF(VLOOKUP(B216,Bクラス!$L$10:$U$229,10,FALSE)="","",VLOOKUP(B216,Bクラス!$L$10:$U$229,10,FALSE))</f>
        <v/>
      </c>
      <c r="O216" s="132">
        <v>375</v>
      </c>
      <c r="P216" s="132" t="str">
        <f t="shared" si="38"/>
        <v/>
      </c>
      <c r="Q216" s="150" t="str">
        <f t="shared" si="39"/>
        <v/>
      </c>
      <c r="R216" s="150" t="str">
        <f t="shared" si="40"/>
        <v/>
      </c>
      <c r="S216" s="150" t="str">
        <f t="shared" si="41"/>
        <v/>
      </c>
      <c r="T216" s="132" t="str">
        <f t="shared" si="42"/>
        <v/>
      </c>
      <c r="U216" s="132" t="str">
        <f t="shared" si="43"/>
        <v/>
      </c>
      <c r="V216" s="142" t="str">
        <f t="shared" si="45"/>
        <v/>
      </c>
    </row>
    <row r="217" spans="1:22" x14ac:dyDescent="0.2">
      <c r="A217" s="139" t="str">
        <f t="shared" si="44"/>
        <v/>
      </c>
      <c r="B217" s="145">
        <v>46</v>
      </c>
      <c r="C217" s="145" t="str">
        <f>IF(VLOOKUP(B217,Bクラス!$L$10:$T$229,5,FALSE)="","",VLOOKUP(B217,Bクラス!$L$10:$T$229,5,FALSE))</f>
        <v/>
      </c>
      <c r="D217" s="145" t="str">
        <f>IF(VLOOKUP(B217+0.5,Bクラス!$L$10:$T$229,5,FALSE)="","",VLOOKUP(B217+0.5,Bクラス!$L$10:$T$229,5,FALSE))</f>
        <v/>
      </c>
      <c r="E217" s="145" t="str">
        <f t="shared" si="36"/>
        <v>・</v>
      </c>
      <c r="F217" s="145" t="str">
        <f>IF(VLOOKUP(B217+0.25,Bクラス!$L$10:$T$229,5,FALSE)="","",VLOOKUP(B217+0.25,Bクラス!$L$10:$T$229,5,FALSE))</f>
        <v/>
      </c>
      <c r="G217" s="145" t="str">
        <f>IF(VLOOKUP(B217+0.75,Bクラス!$L$10:$T$229,5,FALSE)="","",VLOOKUP(B217+0.75,Bクラス!$L$10:$T$229,5,FALSE))</f>
        <v/>
      </c>
      <c r="H217" s="145" t="str">
        <f t="shared" si="37"/>
        <v>・</v>
      </c>
      <c r="I217" s="145" t="str">
        <f>IF(VLOOKUP(B217,Bクラス!$L$10:$T$229,2,FALSE)="","",VLOOKUP(B217,Bクラス!$L$10:$T$229,2,FALSE))</f>
        <v>GB</v>
      </c>
      <c r="J217" s="145" t="e">
        <f>データ!$B$4</f>
        <v>#N/A</v>
      </c>
      <c r="K217" s="145" t="e">
        <f>データ!$B$5</f>
        <v>#N/A</v>
      </c>
      <c r="L217" s="132" t="str">
        <f t="shared" si="46"/>
        <v/>
      </c>
      <c r="M217" s="141" t="str">
        <f>IF(VLOOKUP(B217,Bクラス!$L$10:$U$229,10,FALSE)="","",VLOOKUP(B217,Bクラス!$L$10:$U$229,10,FALSE))</f>
        <v/>
      </c>
      <c r="O217" s="132">
        <v>376</v>
      </c>
      <c r="P217" s="132" t="str">
        <f t="shared" si="38"/>
        <v/>
      </c>
      <c r="Q217" s="150" t="str">
        <f t="shared" si="39"/>
        <v/>
      </c>
      <c r="R217" s="150" t="str">
        <f t="shared" si="40"/>
        <v/>
      </c>
      <c r="S217" s="150" t="str">
        <f t="shared" si="41"/>
        <v/>
      </c>
      <c r="T217" s="132" t="str">
        <f t="shared" si="42"/>
        <v/>
      </c>
      <c r="U217" s="132" t="str">
        <f t="shared" si="43"/>
        <v/>
      </c>
      <c r="V217" s="142" t="str">
        <f t="shared" si="45"/>
        <v/>
      </c>
    </row>
    <row r="218" spans="1:22" x14ac:dyDescent="0.2">
      <c r="A218" s="139" t="str">
        <f t="shared" si="44"/>
        <v/>
      </c>
      <c r="B218" s="145">
        <v>47</v>
      </c>
      <c r="C218" s="145" t="str">
        <f>IF(VLOOKUP(B218,Bクラス!$L$10:$T$229,5,FALSE)="","",VLOOKUP(B218,Bクラス!$L$10:$T$229,5,FALSE))</f>
        <v/>
      </c>
      <c r="D218" s="145" t="str">
        <f>IF(VLOOKUP(B218+0.5,Bクラス!$L$10:$T$229,5,FALSE)="","",VLOOKUP(B218+0.5,Bクラス!$L$10:$T$229,5,FALSE))</f>
        <v/>
      </c>
      <c r="E218" s="145" t="str">
        <f t="shared" si="36"/>
        <v>・</v>
      </c>
      <c r="F218" s="145" t="str">
        <f>IF(VLOOKUP(B218+0.25,Bクラス!$L$10:$T$229,5,FALSE)="","",VLOOKUP(B218+0.25,Bクラス!$L$10:$T$229,5,FALSE))</f>
        <v/>
      </c>
      <c r="G218" s="145" t="str">
        <f>IF(VLOOKUP(B218+0.75,Bクラス!$L$10:$T$229,5,FALSE)="","",VLOOKUP(B218+0.75,Bクラス!$L$10:$T$229,5,FALSE))</f>
        <v/>
      </c>
      <c r="H218" s="145" t="str">
        <f t="shared" si="37"/>
        <v>・</v>
      </c>
      <c r="I218" s="145" t="str">
        <f>IF(VLOOKUP(B218,Bクラス!$L$10:$T$229,2,FALSE)="","",VLOOKUP(B218,Bクラス!$L$10:$T$229,2,FALSE))</f>
        <v>GB</v>
      </c>
      <c r="J218" s="145" t="e">
        <f>データ!$B$4</f>
        <v>#N/A</v>
      </c>
      <c r="K218" s="145" t="e">
        <f>データ!$B$5</f>
        <v>#N/A</v>
      </c>
      <c r="L218" s="132" t="str">
        <f t="shared" si="46"/>
        <v/>
      </c>
      <c r="M218" s="141" t="str">
        <f>IF(VLOOKUP(B218,Bクラス!$L$10:$U$229,10,FALSE)="","",VLOOKUP(B218,Bクラス!$L$10:$U$229,10,FALSE))</f>
        <v/>
      </c>
      <c r="O218" s="132">
        <v>377</v>
      </c>
      <c r="P218" s="132" t="str">
        <f t="shared" si="38"/>
        <v/>
      </c>
      <c r="Q218" s="150" t="str">
        <f t="shared" si="39"/>
        <v/>
      </c>
      <c r="R218" s="150" t="str">
        <f t="shared" si="40"/>
        <v/>
      </c>
      <c r="S218" s="150" t="str">
        <f t="shared" si="41"/>
        <v/>
      </c>
      <c r="T218" s="132" t="str">
        <f t="shared" si="42"/>
        <v/>
      </c>
      <c r="U218" s="132" t="str">
        <f t="shared" si="43"/>
        <v/>
      </c>
      <c r="V218" s="142" t="str">
        <f t="shared" si="45"/>
        <v/>
      </c>
    </row>
    <row r="219" spans="1:22" x14ac:dyDescent="0.2">
      <c r="A219" s="139" t="str">
        <f t="shared" si="44"/>
        <v/>
      </c>
      <c r="B219" s="145">
        <v>48</v>
      </c>
      <c r="C219" s="145" t="str">
        <f>IF(VLOOKUP(B219,Bクラス!$L$10:$T$229,5,FALSE)="","",VLOOKUP(B219,Bクラス!$L$10:$T$229,5,FALSE))</f>
        <v/>
      </c>
      <c r="D219" s="145" t="str">
        <f>IF(VLOOKUP(B219+0.5,Bクラス!$L$10:$T$229,5,FALSE)="","",VLOOKUP(B219+0.5,Bクラス!$L$10:$T$229,5,FALSE))</f>
        <v/>
      </c>
      <c r="E219" s="145" t="str">
        <f t="shared" si="36"/>
        <v>・</v>
      </c>
      <c r="F219" s="145" t="str">
        <f>IF(VLOOKUP(B219+0.25,Bクラス!$L$10:$T$229,5,FALSE)="","",VLOOKUP(B219+0.25,Bクラス!$L$10:$T$229,5,FALSE))</f>
        <v/>
      </c>
      <c r="G219" s="145" t="str">
        <f>IF(VLOOKUP(B219+0.75,Bクラス!$L$10:$T$229,5,FALSE)="","",VLOOKUP(B219+0.75,Bクラス!$L$10:$T$229,5,FALSE))</f>
        <v/>
      </c>
      <c r="H219" s="145" t="str">
        <f t="shared" si="37"/>
        <v>・</v>
      </c>
      <c r="I219" s="145" t="str">
        <f>IF(VLOOKUP(B219,Bクラス!$L$10:$T$229,2,FALSE)="","",VLOOKUP(B219,Bクラス!$L$10:$T$229,2,FALSE))</f>
        <v>GB</v>
      </c>
      <c r="J219" s="145" t="e">
        <f>データ!$B$4</f>
        <v>#N/A</v>
      </c>
      <c r="K219" s="145" t="e">
        <f>データ!$B$5</f>
        <v>#N/A</v>
      </c>
      <c r="L219" s="132" t="str">
        <f t="shared" si="46"/>
        <v/>
      </c>
      <c r="M219" s="141" t="str">
        <f>IF(VLOOKUP(B219,Bクラス!$L$10:$U$229,10,FALSE)="","",VLOOKUP(B219,Bクラス!$L$10:$U$229,10,FALSE))</f>
        <v/>
      </c>
      <c r="O219" s="132">
        <v>378</v>
      </c>
      <c r="P219" s="132" t="str">
        <f t="shared" si="38"/>
        <v/>
      </c>
      <c r="Q219" s="150" t="str">
        <f t="shared" si="39"/>
        <v/>
      </c>
      <c r="R219" s="150" t="str">
        <f t="shared" si="40"/>
        <v/>
      </c>
      <c r="S219" s="150" t="str">
        <f t="shared" si="41"/>
        <v/>
      </c>
      <c r="T219" s="132" t="str">
        <f t="shared" si="42"/>
        <v/>
      </c>
      <c r="U219" s="132" t="str">
        <f t="shared" si="43"/>
        <v/>
      </c>
      <c r="V219" s="142" t="str">
        <f t="shared" si="45"/>
        <v/>
      </c>
    </row>
    <row r="220" spans="1:22" x14ac:dyDescent="0.2">
      <c r="A220" s="139" t="str">
        <f t="shared" si="44"/>
        <v/>
      </c>
      <c r="B220" s="145">
        <v>49</v>
      </c>
      <c r="C220" s="145" t="str">
        <f>IF(VLOOKUP(B220,Bクラス!$L$10:$T$229,5,FALSE)="","",VLOOKUP(B220,Bクラス!$L$10:$T$229,5,FALSE))</f>
        <v/>
      </c>
      <c r="D220" s="145" t="str">
        <f>IF(VLOOKUP(B220+0.5,Bクラス!$L$10:$T$229,5,FALSE)="","",VLOOKUP(B220+0.5,Bクラス!$L$10:$T$229,5,FALSE))</f>
        <v/>
      </c>
      <c r="E220" s="145" t="str">
        <f t="shared" si="36"/>
        <v>・</v>
      </c>
      <c r="F220" s="145" t="str">
        <f>IF(VLOOKUP(B220+0.25,Bクラス!$L$10:$T$229,5,FALSE)="","",VLOOKUP(B220+0.25,Bクラス!$L$10:$T$229,5,FALSE))</f>
        <v/>
      </c>
      <c r="G220" s="145" t="str">
        <f>IF(VLOOKUP(B220+0.75,Bクラス!$L$10:$T$229,5,FALSE)="","",VLOOKUP(B220+0.75,Bクラス!$L$10:$T$229,5,FALSE))</f>
        <v/>
      </c>
      <c r="H220" s="145" t="str">
        <f t="shared" si="37"/>
        <v>・</v>
      </c>
      <c r="I220" s="145" t="str">
        <f>IF(VLOOKUP(B220,Bクラス!$L$10:$T$229,2,FALSE)="","",VLOOKUP(B220,Bクラス!$L$10:$T$229,2,FALSE))</f>
        <v>GB</v>
      </c>
      <c r="J220" s="145" t="e">
        <f>データ!$B$4</f>
        <v>#N/A</v>
      </c>
      <c r="K220" s="145" t="e">
        <f>データ!$B$5</f>
        <v>#N/A</v>
      </c>
      <c r="L220" s="132" t="str">
        <f t="shared" si="46"/>
        <v/>
      </c>
      <c r="M220" s="141" t="str">
        <f>IF(VLOOKUP(B220,Bクラス!$L$10:$U$229,10,FALSE)="","",VLOOKUP(B220,Bクラス!$L$10:$U$229,10,FALSE))</f>
        <v/>
      </c>
      <c r="O220" s="132">
        <v>379</v>
      </c>
      <c r="P220" s="132" t="str">
        <f t="shared" si="38"/>
        <v/>
      </c>
      <c r="Q220" s="150" t="str">
        <f t="shared" si="39"/>
        <v/>
      </c>
      <c r="R220" s="150" t="str">
        <f t="shared" si="40"/>
        <v/>
      </c>
      <c r="S220" s="150" t="str">
        <f t="shared" si="41"/>
        <v/>
      </c>
      <c r="T220" s="132" t="str">
        <f t="shared" si="42"/>
        <v/>
      </c>
      <c r="U220" s="132" t="str">
        <f t="shared" si="43"/>
        <v/>
      </c>
      <c r="V220" s="142" t="str">
        <f t="shared" si="45"/>
        <v/>
      </c>
    </row>
    <row r="221" spans="1:22" x14ac:dyDescent="0.2">
      <c r="A221" s="139" t="str">
        <f t="shared" si="44"/>
        <v/>
      </c>
      <c r="B221" s="145">
        <v>50</v>
      </c>
      <c r="C221" s="145" t="str">
        <f>IF(VLOOKUP(B221,Bクラス!$L$10:$T$229,5,FALSE)="","",VLOOKUP(B221,Bクラス!$L$10:$T$229,5,FALSE))</f>
        <v/>
      </c>
      <c r="D221" s="145" t="str">
        <f>IF(VLOOKUP(B221+0.5,Bクラス!$L$10:$T$229,5,FALSE)="","",VLOOKUP(B221+0.5,Bクラス!$L$10:$T$229,5,FALSE))</f>
        <v/>
      </c>
      <c r="E221" s="145" t="str">
        <f t="shared" si="36"/>
        <v>・</v>
      </c>
      <c r="F221" s="145" t="str">
        <f>IF(VLOOKUP(B221+0.25,Bクラス!$L$10:$T$229,5,FALSE)="","",VLOOKUP(B221+0.25,Bクラス!$L$10:$T$229,5,FALSE))</f>
        <v/>
      </c>
      <c r="G221" s="145" t="str">
        <f>IF(VLOOKUP(B221+0.75,Bクラス!$L$10:$T$229,5,FALSE)="","",VLOOKUP(B221+0.75,Bクラス!$L$10:$T$229,5,FALSE))</f>
        <v/>
      </c>
      <c r="H221" s="145" t="str">
        <f t="shared" si="37"/>
        <v>・</v>
      </c>
      <c r="I221" s="145" t="str">
        <f>IF(VLOOKUP(B221,Bクラス!$L$10:$T$229,2,FALSE)="","",VLOOKUP(B221,Bクラス!$L$10:$T$229,2,FALSE))</f>
        <v>GB</v>
      </c>
      <c r="J221" s="145" t="e">
        <f>データ!$B$4</f>
        <v>#N/A</v>
      </c>
      <c r="K221" s="145" t="e">
        <f>データ!$B$5</f>
        <v>#N/A</v>
      </c>
      <c r="L221" s="132" t="str">
        <f t="shared" si="46"/>
        <v/>
      </c>
      <c r="M221" s="141" t="str">
        <f>IF(VLOOKUP(B221,Bクラス!$L$10:$U$229,10,FALSE)="","",VLOOKUP(B221,Bクラス!$L$10:$U$229,10,FALSE))</f>
        <v/>
      </c>
      <c r="O221" s="132">
        <v>380</v>
      </c>
      <c r="P221" s="132" t="str">
        <f t="shared" si="38"/>
        <v/>
      </c>
      <c r="Q221" s="150" t="str">
        <f t="shared" si="39"/>
        <v/>
      </c>
      <c r="R221" s="150" t="str">
        <f t="shared" si="40"/>
        <v/>
      </c>
      <c r="S221" s="150" t="str">
        <f t="shared" si="41"/>
        <v/>
      </c>
      <c r="T221" s="132" t="str">
        <f t="shared" si="42"/>
        <v/>
      </c>
      <c r="U221" s="132" t="str">
        <f t="shared" si="43"/>
        <v/>
      </c>
      <c r="V221" s="142" t="str">
        <f t="shared" si="45"/>
        <v/>
      </c>
    </row>
    <row r="222" spans="1:22" x14ac:dyDescent="0.2">
      <c r="A222" s="139" t="str">
        <f t="shared" si="44"/>
        <v/>
      </c>
      <c r="B222" s="145">
        <v>51</v>
      </c>
      <c r="C222" s="145" t="str">
        <f>IF(VLOOKUP(B222,Bクラス!$L$10:$T$229,5,FALSE)="","",VLOOKUP(B222,Bクラス!$L$10:$T$229,5,FALSE))</f>
        <v/>
      </c>
      <c r="D222" s="145" t="str">
        <f>IF(VLOOKUP(B222+0.5,Bクラス!$L$10:$T$229,5,FALSE)="","",VLOOKUP(B222+0.5,Bクラス!$L$10:$T$229,5,FALSE))</f>
        <v/>
      </c>
      <c r="E222" s="145" t="str">
        <f t="shared" si="36"/>
        <v>・</v>
      </c>
      <c r="F222" s="145" t="str">
        <f>IF(VLOOKUP(B222+0.25,Bクラス!$L$10:$T$229,5,FALSE)="","",VLOOKUP(B222+0.25,Bクラス!$L$10:$T$229,5,FALSE))</f>
        <v/>
      </c>
      <c r="G222" s="145" t="str">
        <f>IF(VLOOKUP(B222+0.75,Bクラス!$L$10:$T$229,5,FALSE)="","",VLOOKUP(B222+0.75,Bクラス!$L$10:$T$229,5,FALSE))</f>
        <v/>
      </c>
      <c r="H222" s="145" t="str">
        <f t="shared" si="37"/>
        <v>・</v>
      </c>
      <c r="I222" s="145" t="str">
        <f>IF(VLOOKUP(B222,Bクラス!$L$10:$T$229,2,FALSE)="","",VLOOKUP(B222,Bクラス!$L$10:$T$229,2,FALSE))</f>
        <v>GB</v>
      </c>
      <c r="J222" s="145" t="e">
        <f>データ!$B$4</f>
        <v>#N/A</v>
      </c>
      <c r="K222" s="145" t="e">
        <f>データ!$B$5</f>
        <v>#N/A</v>
      </c>
      <c r="L222" s="132" t="str">
        <f t="shared" si="46"/>
        <v/>
      </c>
      <c r="M222" s="141" t="str">
        <f>IF(VLOOKUP(B222,Bクラス!$L$10:$U$229,10,FALSE)="","",VLOOKUP(B222,Bクラス!$L$10:$U$229,10,FALSE))</f>
        <v/>
      </c>
      <c r="O222" s="132">
        <v>381</v>
      </c>
      <c r="P222" s="132" t="str">
        <f t="shared" si="38"/>
        <v/>
      </c>
      <c r="Q222" s="150" t="str">
        <f t="shared" si="39"/>
        <v/>
      </c>
      <c r="R222" s="150" t="str">
        <f t="shared" si="40"/>
        <v/>
      </c>
      <c r="S222" s="150" t="str">
        <f t="shared" si="41"/>
        <v/>
      </c>
      <c r="T222" s="132" t="str">
        <f t="shared" si="42"/>
        <v/>
      </c>
      <c r="U222" s="132" t="str">
        <f t="shared" si="43"/>
        <v/>
      </c>
      <c r="V222" s="142" t="str">
        <f t="shared" si="45"/>
        <v/>
      </c>
    </row>
    <row r="223" spans="1:22" x14ac:dyDescent="0.2">
      <c r="A223" s="139" t="str">
        <f t="shared" si="44"/>
        <v/>
      </c>
      <c r="B223" s="145">
        <v>52</v>
      </c>
      <c r="C223" s="145" t="str">
        <f>IF(VLOOKUP(B223,Bクラス!$L$10:$T$229,5,FALSE)="","",VLOOKUP(B223,Bクラス!$L$10:$T$229,5,FALSE))</f>
        <v/>
      </c>
      <c r="D223" s="145" t="str">
        <f>IF(VLOOKUP(B223+0.5,Bクラス!$L$10:$T$229,5,FALSE)="","",VLOOKUP(B223+0.5,Bクラス!$L$10:$T$229,5,FALSE))</f>
        <v/>
      </c>
      <c r="E223" s="145" t="str">
        <f t="shared" si="36"/>
        <v>・</v>
      </c>
      <c r="F223" s="145" t="str">
        <f>IF(VLOOKUP(B223+0.25,Bクラス!$L$10:$T$229,5,FALSE)="","",VLOOKUP(B223+0.25,Bクラス!$L$10:$T$229,5,FALSE))</f>
        <v/>
      </c>
      <c r="G223" s="145" t="str">
        <f>IF(VLOOKUP(B223+0.75,Bクラス!$L$10:$T$229,5,FALSE)="","",VLOOKUP(B223+0.75,Bクラス!$L$10:$T$229,5,FALSE))</f>
        <v/>
      </c>
      <c r="H223" s="145" t="str">
        <f t="shared" si="37"/>
        <v>・</v>
      </c>
      <c r="I223" s="145" t="str">
        <f>IF(VLOOKUP(B223,Bクラス!$L$10:$T$229,2,FALSE)="","",VLOOKUP(B223,Bクラス!$L$10:$T$229,2,FALSE))</f>
        <v>GB</v>
      </c>
      <c r="J223" s="145" t="e">
        <f>データ!$B$4</f>
        <v>#N/A</v>
      </c>
      <c r="K223" s="145" t="e">
        <f>データ!$B$5</f>
        <v>#N/A</v>
      </c>
      <c r="L223" s="132" t="str">
        <f t="shared" si="46"/>
        <v/>
      </c>
      <c r="M223" s="141" t="str">
        <f>IF(VLOOKUP(B223,Bクラス!$L$10:$U$229,10,FALSE)="","",VLOOKUP(B223,Bクラス!$L$10:$U$229,10,FALSE))</f>
        <v/>
      </c>
      <c r="O223" s="132">
        <v>382</v>
      </c>
      <c r="P223" s="132" t="str">
        <f t="shared" si="38"/>
        <v/>
      </c>
      <c r="Q223" s="150" t="str">
        <f t="shared" si="39"/>
        <v/>
      </c>
      <c r="R223" s="150" t="str">
        <f t="shared" si="40"/>
        <v/>
      </c>
      <c r="S223" s="150" t="str">
        <f t="shared" si="41"/>
        <v/>
      </c>
      <c r="T223" s="132" t="str">
        <f t="shared" si="42"/>
        <v/>
      </c>
      <c r="U223" s="132" t="str">
        <f t="shared" si="43"/>
        <v/>
      </c>
      <c r="V223" s="142" t="str">
        <f t="shared" si="45"/>
        <v/>
      </c>
    </row>
    <row r="224" spans="1:22" x14ac:dyDescent="0.2">
      <c r="A224" s="139" t="str">
        <f t="shared" si="44"/>
        <v/>
      </c>
      <c r="B224" s="145">
        <v>53</v>
      </c>
      <c r="C224" s="145" t="str">
        <f>IF(VLOOKUP(B224,Bクラス!$L$10:$T$229,5,FALSE)="","",VLOOKUP(B224,Bクラス!$L$10:$T$229,5,FALSE))</f>
        <v/>
      </c>
      <c r="D224" s="145" t="str">
        <f>IF(VLOOKUP(B224+0.5,Bクラス!$L$10:$T$229,5,FALSE)="","",VLOOKUP(B224+0.5,Bクラス!$L$10:$T$229,5,FALSE))</f>
        <v/>
      </c>
      <c r="E224" s="145" t="str">
        <f t="shared" si="36"/>
        <v>・</v>
      </c>
      <c r="F224" s="145" t="str">
        <f>IF(VLOOKUP(B224+0.25,Bクラス!$L$10:$T$229,5,FALSE)="","",VLOOKUP(B224+0.25,Bクラス!$L$10:$T$229,5,FALSE))</f>
        <v/>
      </c>
      <c r="G224" s="145" t="str">
        <f>IF(VLOOKUP(B224+0.75,Bクラス!$L$10:$T$229,5,FALSE)="","",VLOOKUP(B224+0.75,Bクラス!$L$10:$T$229,5,FALSE))</f>
        <v/>
      </c>
      <c r="H224" s="145" t="str">
        <f t="shared" si="37"/>
        <v>・</v>
      </c>
      <c r="I224" s="145" t="str">
        <f>IF(VLOOKUP(B224,Bクラス!$L$10:$T$229,2,FALSE)="","",VLOOKUP(B224,Bクラス!$L$10:$T$229,2,FALSE))</f>
        <v>GB</v>
      </c>
      <c r="J224" s="145" t="e">
        <f>データ!$B$4</f>
        <v>#N/A</v>
      </c>
      <c r="K224" s="145" t="e">
        <f>データ!$B$5</f>
        <v>#N/A</v>
      </c>
      <c r="L224" s="132" t="str">
        <f t="shared" si="46"/>
        <v/>
      </c>
      <c r="M224" s="141" t="str">
        <f>IF(VLOOKUP(B224,Bクラス!$L$10:$U$229,10,FALSE)="","",VLOOKUP(B224,Bクラス!$L$10:$U$229,10,FALSE))</f>
        <v/>
      </c>
      <c r="O224" s="132">
        <v>383</v>
      </c>
      <c r="P224" s="132" t="str">
        <f t="shared" si="38"/>
        <v/>
      </c>
      <c r="Q224" s="150" t="str">
        <f t="shared" si="39"/>
        <v/>
      </c>
      <c r="R224" s="150" t="str">
        <f t="shared" si="40"/>
        <v/>
      </c>
      <c r="S224" s="150" t="str">
        <f t="shared" si="41"/>
        <v/>
      </c>
      <c r="T224" s="132" t="str">
        <f t="shared" si="42"/>
        <v/>
      </c>
      <c r="U224" s="132" t="str">
        <f t="shared" si="43"/>
        <v/>
      </c>
      <c r="V224" s="142" t="str">
        <f t="shared" si="45"/>
        <v/>
      </c>
    </row>
    <row r="225" spans="1:22" x14ac:dyDescent="0.2">
      <c r="A225" s="139" t="str">
        <f t="shared" si="44"/>
        <v/>
      </c>
      <c r="B225" s="145">
        <v>54</v>
      </c>
      <c r="C225" s="145" t="str">
        <f>IF(VLOOKUP(B225,Bクラス!$L$10:$T$229,5,FALSE)="","",VLOOKUP(B225,Bクラス!$L$10:$T$229,5,FALSE))</f>
        <v/>
      </c>
      <c r="D225" s="145" t="str">
        <f>IF(VLOOKUP(B225+0.5,Bクラス!$L$10:$T$229,5,FALSE)="","",VLOOKUP(B225+0.5,Bクラス!$L$10:$T$229,5,FALSE))</f>
        <v/>
      </c>
      <c r="E225" s="145" t="str">
        <f t="shared" si="36"/>
        <v>・</v>
      </c>
      <c r="F225" s="145" t="str">
        <f>IF(VLOOKUP(B225+0.25,Bクラス!$L$10:$T$229,5,FALSE)="","",VLOOKUP(B225+0.25,Bクラス!$L$10:$T$229,5,FALSE))</f>
        <v/>
      </c>
      <c r="G225" s="145" t="str">
        <f>IF(VLOOKUP(B225+0.75,Bクラス!$L$10:$T$229,5,FALSE)="","",VLOOKUP(B225+0.75,Bクラス!$L$10:$T$229,5,FALSE))</f>
        <v/>
      </c>
      <c r="H225" s="145" t="str">
        <f t="shared" si="37"/>
        <v>・</v>
      </c>
      <c r="I225" s="145" t="str">
        <f>IF(VLOOKUP(B225,Bクラス!$L$10:$T$229,2,FALSE)="","",VLOOKUP(B225,Bクラス!$L$10:$T$229,2,FALSE))</f>
        <v>GB</v>
      </c>
      <c r="J225" s="145" t="e">
        <f>データ!$B$4</f>
        <v>#N/A</v>
      </c>
      <c r="K225" s="145" t="e">
        <f>データ!$B$5</f>
        <v>#N/A</v>
      </c>
      <c r="L225" s="132" t="str">
        <f t="shared" si="46"/>
        <v/>
      </c>
      <c r="M225" s="141" t="str">
        <f>IF(VLOOKUP(B225,Bクラス!$L$10:$U$229,10,FALSE)="","",VLOOKUP(B225,Bクラス!$L$10:$U$229,10,FALSE))</f>
        <v/>
      </c>
      <c r="O225" s="132">
        <v>384</v>
      </c>
      <c r="P225" s="132" t="str">
        <f t="shared" si="38"/>
        <v/>
      </c>
      <c r="Q225" s="150" t="str">
        <f t="shared" si="39"/>
        <v/>
      </c>
      <c r="R225" s="150" t="str">
        <f t="shared" si="40"/>
        <v/>
      </c>
      <c r="S225" s="150" t="str">
        <f t="shared" si="41"/>
        <v/>
      </c>
      <c r="T225" s="132" t="str">
        <f t="shared" si="42"/>
        <v/>
      </c>
      <c r="U225" s="132" t="str">
        <f t="shared" si="43"/>
        <v/>
      </c>
      <c r="V225" s="142" t="str">
        <f t="shared" si="45"/>
        <v/>
      </c>
    </row>
    <row r="226" spans="1:22" x14ac:dyDescent="0.2">
      <c r="A226" s="139" t="str">
        <f t="shared" si="44"/>
        <v/>
      </c>
      <c r="B226" s="145">
        <v>55</v>
      </c>
      <c r="C226" s="145" t="str">
        <f>IF(VLOOKUP(B226,Bクラス!$L$10:$T$229,5,FALSE)="","",VLOOKUP(B226,Bクラス!$L$10:$T$229,5,FALSE))</f>
        <v/>
      </c>
      <c r="D226" s="145" t="str">
        <f>IF(VLOOKUP(B226+0.5,Bクラス!$L$10:$T$229,5,FALSE)="","",VLOOKUP(B226+0.5,Bクラス!$L$10:$T$229,5,FALSE))</f>
        <v/>
      </c>
      <c r="E226" s="145" t="str">
        <f t="shared" si="36"/>
        <v>・</v>
      </c>
      <c r="F226" s="145" t="str">
        <f>IF(VLOOKUP(B226+0.25,Bクラス!$L$10:$T$229,5,FALSE)="","",VLOOKUP(B226+0.25,Bクラス!$L$10:$T$229,5,FALSE))</f>
        <v/>
      </c>
      <c r="G226" s="145" t="str">
        <f>IF(VLOOKUP(B226+0.75,Bクラス!$L$10:$T$229,5,FALSE)="","",VLOOKUP(B226+0.75,Bクラス!$L$10:$T$229,5,FALSE))</f>
        <v/>
      </c>
      <c r="H226" s="145" t="str">
        <f t="shared" si="37"/>
        <v>・</v>
      </c>
      <c r="I226" s="145" t="str">
        <f>IF(VLOOKUP(B226,Bクラス!$L$10:$T$229,2,FALSE)="","",VLOOKUP(B226,Bクラス!$L$10:$T$229,2,FALSE))</f>
        <v>GB</v>
      </c>
      <c r="J226" s="145" t="e">
        <f>データ!$B$4</f>
        <v>#N/A</v>
      </c>
      <c r="K226" s="145" t="e">
        <f>データ!$B$5</f>
        <v>#N/A</v>
      </c>
      <c r="L226" s="132" t="str">
        <f t="shared" si="46"/>
        <v/>
      </c>
      <c r="M226" s="141" t="str">
        <f>IF(VLOOKUP(B226,Bクラス!$L$10:$U$229,10,FALSE)="","",VLOOKUP(B226,Bクラス!$L$10:$U$229,10,FALSE))</f>
        <v/>
      </c>
      <c r="O226" s="132">
        <v>385</v>
      </c>
      <c r="P226" s="132" t="str">
        <f t="shared" si="38"/>
        <v/>
      </c>
      <c r="Q226" s="150" t="str">
        <f t="shared" si="39"/>
        <v/>
      </c>
      <c r="R226" s="150" t="str">
        <f t="shared" si="40"/>
        <v/>
      </c>
      <c r="S226" s="150" t="str">
        <f t="shared" si="41"/>
        <v/>
      </c>
      <c r="T226" s="132" t="str">
        <f t="shared" si="42"/>
        <v/>
      </c>
      <c r="U226" s="132" t="str">
        <f t="shared" si="43"/>
        <v/>
      </c>
      <c r="V226" s="142" t="str">
        <f t="shared" si="45"/>
        <v/>
      </c>
    </row>
    <row r="227" spans="1:22" x14ac:dyDescent="0.2">
      <c r="A227" s="139" t="str">
        <f t="shared" si="44"/>
        <v/>
      </c>
      <c r="B227" s="146">
        <v>1</v>
      </c>
      <c r="C227" s="146" t="str">
        <f>IF(VLOOKUP(B227,Cクラス!$A$10:$I$229,5,FALSE)="","",VLOOKUP(B227,Cクラス!$A$10:$I$229,5,FALSE))</f>
        <v/>
      </c>
      <c r="D227" s="146" t="str">
        <f>IF(VLOOKUP(B227+0.5,Cクラス!$A$10:$I$229,5,FALSE)="","",VLOOKUP(B227+0.5,Cクラス!$A$10:$I$229,5,FALSE))</f>
        <v/>
      </c>
      <c r="E227" s="146" t="str">
        <f>CONCATENATE(C227,"・",D227)</f>
        <v>・</v>
      </c>
      <c r="F227" s="146" t="str">
        <f>IF(VLOOKUP(B227+0.25,Cクラス!$A$10:$I$229,5,FALSE)="","",VLOOKUP(B227+0.25,Cクラス!$A$10:$I$229,5,FALSE))</f>
        <v/>
      </c>
      <c r="G227" s="146" t="str">
        <f>IF(VLOOKUP(B227+0.75,Cクラス!$A$10:$I$229,5,FALSE)="","",VLOOKUP(B227+0.75,Cクラス!$A$10:$I$229,5,FALSE))</f>
        <v/>
      </c>
      <c r="H227" s="146" t="str">
        <f t="shared" si="37"/>
        <v>・</v>
      </c>
      <c r="I227" s="146" t="str">
        <f>IF(VLOOKUP(B227,Cクラス!$A$10:$I$229,2,FALSE)="","",VLOOKUP(B227,Cクラス!$A$10:$I$229,2,FALSE))</f>
        <v>BC</v>
      </c>
      <c r="J227" s="146" t="e">
        <f>データ!$B$4</f>
        <v>#N/A</v>
      </c>
      <c r="K227" s="146" t="e">
        <f>データ!$B$5</f>
        <v>#N/A</v>
      </c>
      <c r="L227" s="132" t="str">
        <f t="shared" ref="L227:L280" si="47">IF(F227="","",ROW())</f>
        <v/>
      </c>
      <c r="M227" s="141" t="str">
        <f>IF(VLOOKUP(B227,Cクラス!$A$10:$J$229,10,FALSE)="","",VLOOKUP(B227,Cクラス!$A$10:$J$229,10,FALSE))</f>
        <v/>
      </c>
      <c r="O227" s="132">
        <v>441</v>
      </c>
      <c r="P227" s="132" t="str">
        <f t="shared" si="38"/>
        <v/>
      </c>
      <c r="Q227" s="150" t="str">
        <f t="shared" si="39"/>
        <v/>
      </c>
      <c r="R227" s="150" t="str">
        <f t="shared" si="40"/>
        <v/>
      </c>
      <c r="S227" s="150" t="str">
        <f t="shared" si="41"/>
        <v/>
      </c>
      <c r="T227" s="132" t="str">
        <f t="shared" si="42"/>
        <v/>
      </c>
      <c r="U227" s="132" t="str">
        <f t="shared" si="43"/>
        <v/>
      </c>
      <c r="V227" s="142" t="str">
        <f t="shared" si="45"/>
        <v/>
      </c>
    </row>
    <row r="228" spans="1:22" x14ac:dyDescent="0.2">
      <c r="A228" s="139" t="str">
        <f t="shared" si="44"/>
        <v/>
      </c>
      <c r="B228" s="146">
        <v>2</v>
      </c>
      <c r="C228" s="146" t="str">
        <f>IF(VLOOKUP(B228,Cクラス!$A$10:$I$229,5,FALSE)="","",VLOOKUP(B228,Cクラス!$A$10:$I$229,5,FALSE))</f>
        <v/>
      </c>
      <c r="D228" s="146" t="str">
        <f>IF(VLOOKUP(B228+0.5,Cクラス!$A$10:$I$229,5,FALSE)="","",VLOOKUP(B228+0.5,Cクラス!$A$10:$I$229,5,FALSE))</f>
        <v/>
      </c>
      <c r="E228" s="146" t="str">
        <f t="shared" ref="E228:E282" si="48">CONCATENATE(C228,"・",D228)</f>
        <v>・</v>
      </c>
      <c r="F228" s="146" t="str">
        <f>IF(VLOOKUP(B228+0.25,Cクラス!$A$10:$I$229,5,FALSE)="","",VLOOKUP(B228+0.25,Cクラス!$A$10:$I$229,5,FALSE))</f>
        <v/>
      </c>
      <c r="G228" s="146" t="str">
        <f>IF(VLOOKUP(B228+0.75,Cクラス!$A$10:$I$229,5,FALSE)="","",VLOOKUP(B228+0.75,Cクラス!$A$10:$I$229,5,FALSE))</f>
        <v/>
      </c>
      <c r="H228" s="146" t="str">
        <f t="shared" ref="H228:H282" si="49">CONCATENATE(F228,"・",G228)</f>
        <v>・</v>
      </c>
      <c r="I228" s="146" t="str">
        <f>IF(VLOOKUP(B228,Cクラス!$A$10:$I$229,2,FALSE)="","",VLOOKUP(B228,Cクラス!$A$10:$I$229,2,FALSE))</f>
        <v>BC</v>
      </c>
      <c r="J228" s="146" t="e">
        <f>データ!$B$4</f>
        <v>#N/A</v>
      </c>
      <c r="K228" s="146" t="e">
        <f>データ!$B$5</f>
        <v>#N/A</v>
      </c>
      <c r="L228" s="132" t="str">
        <f t="shared" si="47"/>
        <v/>
      </c>
      <c r="M228" s="141" t="str">
        <f>IF(VLOOKUP(B228,Cクラス!$A$10:$J$229,10,FALSE)="","",VLOOKUP(B228,Cクラス!$A$10:$J$229,10,FALSE))</f>
        <v/>
      </c>
      <c r="O228" s="132">
        <v>442</v>
      </c>
      <c r="P228" s="132" t="str">
        <f t="shared" si="38"/>
        <v/>
      </c>
      <c r="Q228" s="150" t="str">
        <f t="shared" si="39"/>
        <v/>
      </c>
      <c r="R228" s="150" t="str">
        <f t="shared" si="40"/>
        <v/>
      </c>
      <c r="S228" s="150" t="str">
        <f t="shared" si="41"/>
        <v/>
      </c>
      <c r="T228" s="132" t="str">
        <f t="shared" si="42"/>
        <v/>
      </c>
      <c r="U228" s="132" t="str">
        <f t="shared" si="43"/>
        <v/>
      </c>
      <c r="V228" s="142" t="str">
        <f t="shared" si="45"/>
        <v/>
      </c>
    </row>
    <row r="229" spans="1:22" x14ac:dyDescent="0.2">
      <c r="A229" s="139" t="str">
        <f t="shared" si="44"/>
        <v/>
      </c>
      <c r="B229" s="146">
        <v>3</v>
      </c>
      <c r="C229" s="146" t="str">
        <f>IF(VLOOKUP(B229,Cクラス!$A$10:$I$229,5,FALSE)="","",VLOOKUP(B229,Cクラス!$A$10:$I$229,5,FALSE))</f>
        <v/>
      </c>
      <c r="D229" s="146" t="str">
        <f>IF(VLOOKUP(B229+0.5,Cクラス!$A$10:$I$229,5,FALSE)="","",VLOOKUP(B229+0.5,Cクラス!$A$10:$I$229,5,FALSE))</f>
        <v/>
      </c>
      <c r="E229" s="146" t="str">
        <f t="shared" si="48"/>
        <v>・</v>
      </c>
      <c r="F229" s="146" t="str">
        <f>IF(VLOOKUP(B229+0.25,Cクラス!$A$10:$I$229,5,FALSE)="","",VLOOKUP(B229+0.25,Cクラス!$A$10:$I$229,5,FALSE))</f>
        <v/>
      </c>
      <c r="G229" s="146" t="str">
        <f>IF(VLOOKUP(B229+0.75,Cクラス!$A$10:$I$229,5,FALSE)="","",VLOOKUP(B229+0.75,Cクラス!$A$10:$I$229,5,FALSE))</f>
        <v/>
      </c>
      <c r="H229" s="146" t="str">
        <f t="shared" si="49"/>
        <v>・</v>
      </c>
      <c r="I229" s="146" t="str">
        <f>IF(VLOOKUP(B229,Cクラス!$A$10:$I$229,2,FALSE)="","",VLOOKUP(B229,Cクラス!$A$10:$I$229,2,FALSE))</f>
        <v>BC</v>
      </c>
      <c r="J229" s="146" t="e">
        <f>データ!$B$4</f>
        <v>#N/A</v>
      </c>
      <c r="K229" s="146" t="e">
        <f>データ!$B$5</f>
        <v>#N/A</v>
      </c>
      <c r="L229" s="132" t="str">
        <f t="shared" si="47"/>
        <v/>
      </c>
      <c r="M229" s="141" t="str">
        <f>IF(VLOOKUP(B229,Cクラス!$A$10:$J$229,10,FALSE)="","",VLOOKUP(B229,Cクラス!$A$10:$J$229,10,FALSE))</f>
        <v/>
      </c>
      <c r="O229" s="132">
        <v>443</v>
      </c>
      <c r="P229" s="132" t="str">
        <f t="shared" si="38"/>
        <v/>
      </c>
      <c r="Q229" s="150" t="str">
        <f t="shared" si="39"/>
        <v/>
      </c>
      <c r="R229" s="150" t="str">
        <f t="shared" si="40"/>
        <v/>
      </c>
      <c r="S229" s="150" t="str">
        <f t="shared" si="41"/>
        <v/>
      </c>
      <c r="T229" s="132" t="str">
        <f t="shared" si="42"/>
        <v/>
      </c>
      <c r="U229" s="132" t="str">
        <f t="shared" si="43"/>
        <v/>
      </c>
      <c r="V229" s="142" t="str">
        <f t="shared" si="45"/>
        <v/>
      </c>
    </row>
    <row r="230" spans="1:22" x14ac:dyDescent="0.2">
      <c r="A230" s="139" t="str">
        <f t="shared" si="44"/>
        <v/>
      </c>
      <c r="B230" s="146">
        <v>4</v>
      </c>
      <c r="C230" s="146" t="str">
        <f>IF(VLOOKUP(B230,Cクラス!$A$10:$I$229,5,FALSE)="","",VLOOKUP(B230,Cクラス!$A$10:$I$229,5,FALSE))</f>
        <v/>
      </c>
      <c r="D230" s="146" t="str">
        <f>IF(VLOOKUP(B230+0.5,Cクラス!$A$10:$I$229,5,FALSE)="","",VLOOKUP(B230+0.5,Cクラス!$A$10:$I$229,5,FALSE))</f>
        <v/>
      </c>
      <c r="E230" s="146" t="str">
        <f t="shared" si="48"/>
        <v>・</v>
      </c>
      <c r="F230" s="146" t="str">
        <f>IF(VLOOKUP(B230+0.25,Cクラス!$A$10:$I$229,5,FALSE)="","",VLOOKUP(B230+0.25,Cクラス!$A$10:$I$229,5,FALSE))</f>
        <v/>
      </c>
      <c r="G230" s="146" t="str">
        <f>IF(VLOOKUP(B230+0.75,Cクラス!$A$10:$I$229,5,FALSE)="","",VLOOKUP(B230+0.75,Cクラス!$A$10:$I$229,5,FALSE))</f>
        <v/>
      </c>
      <c r="H230" s="146" t="str">
        <f t="shared" si="49"/>
        <v>・</v>
      </c>
      <c r="I230" s="146" t="str">
        <f>IF(VLOOKUP(B230,Cクラス!$A$10:$I$229,2,FALSE)="","",VLOOKUP(B230,Cクラス!$A$10:$I$229,2,FALSE))</f>
        <v>BC</v>
      </c>
      <c r="J230" s="146" t="e">
        <f>データ!$B$4</f>
        <v>#N/A</v>
      </c>
      <c r="K230" s="146" t="e">
        <f>データ!$B$5</f>
        <v>#N/A</v>
      </c>
      <c r="L230" s="132" t="str">
        <f t="shared" si="47"/>
        <v/>
      </c>
      <c r="M230" s="141" t="str">
        <f>IF(VLOOKUP(B230,Cクラス!$A$10:$J$229,10,FALSE)="","",VLOOKUP(B230,Cクラス!$A$10:$J$229,10,FALSE))</f>
        <v/>
      </c>
      <c r="O230" s="132">
        <v>444</v>
      </c>
      <c r="P230" s="132" t="str">
        <f t="shared" si="38"/>
        <v/>
      </c>
      <c r="Q230" s="150" t="str">
        <f t="shared" si="39"/>
        <v/>
      </c>
      <c r="R230" s="150" t="str">
        <f t="shared" si="40"/>
        <v/>
      </c>
      <c r="S230" s="150" t="str">
        <f t="shared" si="41"/>
        <v/>
      </c>
      <c r="T230" s="132" t="str">
        <f t="shared" si="42"/>
        <v/>
      </c>
      <c r="U230" s="132" t="str">
        <f t="shared" si="43"/>
        <v/>
      </c>
      <c r="V230" s="142" t="str">
        <f t="shared" si="45"/>
        <v/>
      </c>
    </row>
    <row r="231" spans="1:22" x14ac:dyDescent="0.2">
      <c r="A231" s="139" t="str">
        <f t="shared" si="44"/>
        <v/>
      </c>
      <c r="B231" s="146">
        <v>5</v>
      </c>
      <c r="C231" s="146" t="str">
        <f>IF(VLOOKUP(B231,Cクラス!$A$10:$I$229,5,FALSE)="","",VLOOKUP(B231,Cクラス!$A$10:$I$229,5,FALSE))</f>
        <v/>
      </c>
      <c r="D231" s="146" t="str">
        <f>IF(VLOOKUP(B231+0.5,Cクラス!$A$10:$I$229,5,FALSE)="","",VLOOKUP(B231+0.5,Cクラス!$A$10:$I$229,5,FALSE))</f>
        <v/>
      </c>
      <c r="E231" s="146" t="str">
        <f t="shared" si="48"/>
        <v>・</v>
      </c>
      <c r="F231" s="146" t="str">
        <f>IF(VLOOKUP(B231+0.25,Cクラス!$A$10:$I$229,5,FALSE)="","",VLOOKUP(B231+0.25,Cクラス!$A$10:$I$229,5,FALSE))</f>
        <v/>
      </c>
      <c r="G231" s="146" t="str">
        <f>IF(VLOOKUP(B231+0.75,Cクラス!$A$10:$I$229,5,FALSE)="","",VLOOKUP(B231+0.75,Cクラス!$A$10:$I$229,5,FALSE))</f>
        <v/>
      </c>
      <c r="H231" s="146" t="str">
        <f t="shared" si="49"/>
        <v>・</v>
      </c>
      <c r="I231" s="146" t="str">
        <f>IF(VLOOKUP(B231,Cクラス!$A$10:$I$229,2,FALSE)="","",VLOOKUP(B231,Cクラス!$A$10:$I$229,2,FALSE))</f>
        <v>BC</v>
      </c>
      <c r="J231" s="146" t="e">
        <f>データ!$B$4</f>
        <v>#N/A</v>
      </c>
      <c r="K231" s="146" t="e">
        <f>データ!$B$5</f>
        <v>#N/A</v>
      </c>
      <c r="L231" s="132" t="str">
        <f t="shared" si="47"/>
        <v/>
      </c>
      <c r="M231" s="141" t="str">
        <f>IF(VLOOKUP(B231,Cクラス!$A$10:$J$229,10,FALSE)="","",VLOOKUP(B231,Cクラス!$A$10:$J$229,10,FALSE))</f>
        <v/>
      </c>
      <c r="O231" s="132">
        <v>445</v>
      </c>
      <c r="P231" s="132" t="str">
        <f t="shared" si="38"/>
        <v/>
      </c>
      <c r="Q231" s="150" t="str">
        <f t="shared" si="39"/>
        <v/>
      </c>
      <c r="R231" s="150" t="str">
        <f t="shared" si="40"/>
        <v/>
      </c>
      <c r="S231" s="150" t="str">
        <f t="shared" si="41"/>
        <v/>
      </c>
      <c r="T231" s="132" t="str">
        <f t="shared" si="42"/>
        <v/>
      </c>
      <c r="U231" s="132" t="str">
        <f t="shared" si="43"/>
        <v/>
      </c>
      <c r="V231" s="142" t="str">
        <f t="shared" si="45"/>
        <v/>
      </c>
    </row>
    <row r="232" spans="1:22" x14ac:dyDescent="0.2">
      <c r="A232" s="139" t="str">
        <f t="shared" si="44"/>
        <v/>
      </c>
      <c r="B232" s="146">
        <v>6</v>
      </c>
      <c r="C232" s="146" t="str">
        <f>IF(VLOOKUP(B232,Cクラス!$A$10:$I$229,5,FALSE)="","",VLOOKUP(B232,Cクラス!$A$10:$I$229,5,FALSE))</f>
        <v/>
      </c>
      <c r="D232" s="146" t="str">
        <f>IF(VLOOKUP(B232+0.5,Cクラス!$A$10:$I$229,5,FALSE)="","",VLOOKUP(B232+0.5,Cクラス!$A$10:$I$229,5,FALSE))</f>
        <v/>
      </c>
      <c r="E232" s="146" t="str">
        <f t="shared" si="48"/>
        <v>・</v>
      </c>
      <c r="F232" s="146" t="str">
        <f>IF(VLOOKUP(B232+0.25,Cクラス!$A$10:$I$229,5,FALSE)="","",VLOOKUP(B232+0.25,Cクラス!$A$10:$I$229,5,FALSE))</f>
        <v/>
      </c>
      <c r="G232" s="146" t="str">
        <f>IF(VLOOKUP(B232+0.75,Cクラス!$A$10:$I$229,5,FALSE)="","",VLOOKUP(B232+0.75,Cクラス!$A$10:$I$229,5,FALSE))</f>
        <v/>
      </c>
      <c r="H232" s="146" t="str">
        <f t="shared" si="49"/>
        <v>・</v>
      </c>
      <c r="I232" s="146" t="str">
        <f>IF(VLOOKUP(B232,Cクラス!$A$10:$I$229,2,FALSE)="","",VLOOKUP(B232,Cクラス!$A$10:$I$229,2,FALSE))</f>
        <v>BC</v>
      </c>
      <c r="J232" s="146" t="e">
        <f>データ!$B$4</f>
        <v>#N/A</v>
      </c>
      <c r="K232" s="146" t="e">
        <f>データ!$B$5</f>
        <v>#N/A</v>
      </c>
      <c r="L232" s="132" t="str">
        <f t="shared" si="47"/>
        <v/>
      </c>
      <c r="M232" s="141" t="str">
        <f>IF(VLOOKUP(B232,Cクラス!$A$10:$J$229,10,FALSE)="","",VLOOKUP(B232,Cクラス!$A$10:$J$229,10,FALSE))</f>
        <v/>
      </c>
      <c r="O232" s="132">
        <v>446</v>
      </c>
      <c r="P232" s="132" t="str">
        <f t="shared" si="38"/>
        <v/>
      </c>
      <c r="Q232" s="150" t="str">
        <f t="shared" si="39"/>
        <v/>
      </c>
      <c r="R232" s="150" t="str">
        <f t="shared" si="40"/>
        <v/>
      </c>
      <c r="S232" s="150" t="str">
        <f t="shared" si="41"/>
        <v/>
      </c>
      <c r="T232" s="132" t="str">
        <f t="shared" si="42"/>
        <v/>
      </c>
      <c r="U232" s="132" t="str">
        <f t="shared" si="43"/>
        <v/>
      </c>
      <c r="V232" s="142" t="str">
        <f t="shared" si="45"/>
        <v/>
      </c>
    </row>
    <row r="233" spans="1:22" x14ac:dyDescent="0.2">
      <c r="A233" s="139" t="str">
        <f t="shared" si="44"/>
        <v/>
      </c>
      <c r="B233" s="146">
        <v>7</v>
      </c>
      <c r="C233" s="146" t="str">
        <f>IF(VLOOKUP(B233,Cクラス!$A$10:$I$229,5,FALSE)="","",VLOOKUP(B233,Cクラス!$A$10:$I$229,5,FALSE))</f>
        <v/>
      </c>
      <c r="D233" s="146" t="str">
        <f>IF(VLOOKUP(B233+0.5,Cクラス!$A$10:$I$229,5,FALSE)="","",VLOOKUP(B233+0.5,Cクラス!$A$10:$I$229,5,FALSE))</f>
        <v/>
      </c>
      <c r="E233" s="146" t="str">
        <f t="shared" si="48"/>
        <v>・</v>
      </c>
      <c r="F233" s="146" t="str">
        <f>IF(VLOOKUP(B233+0.25,Cクラス!$A$10:$I$229,5,FALSE)="","",VLOOKUP(B233+0.25,Cクラス!$A$10:$I$229,5,FALSE))</f>
        <v/>
      </c>
      <c r="G233" s="146" t="str">
        <f>IF(VLOOKUP(B233+0.75,Cクラス!$A$10:$I$229,5,FALSE)="","",VLOOKUP(B233+0.75,Cクラス!$A$10:$I$229,5,FALSE))</f>
        <v/>
      </c>
      <c r="H233" s="146" t="str">
        <f t="shared" si="49"/>
        <v>・</v>
      </c>
      <c r="I233" s="146" t="str">
        <f>IF(VLOOKUP(B233,Cクラス!$A$10:$I$229,2,FALSE)="","",VLOOKUP(B233,Cクラス!$A$10:$I$229,2,FALSE))</f>
        <v>BC</v>
      </c>
      <c r="J233" s="146" t="e">
        <f>データ!$B$4</f>
        <v>#N/A</v>
      </c>
      <c r="K233" s="146" t="e">
        <f>データ!$B$5</f>
        <v>#N/A</v>
      </c>
      <c r="L233" s="132" t="str">
        <f t="shared" si="47"/>
        <v/>
      </c>
      <c r="M233" s="141" t="str">
        <f>IF(VLOOKUP(B233,Cクラス!$A$10:$J$229,10,FALSE)="","",VLOOKUP(B233,Cクラス!$A$10:$J$229,10,FALSE))</f>
        <v/>
      </c>
      <c r="O233" s="132">
        <v>447</v>
      </c>
      <c r="P233" s="132" t="str">
        <f t="shared" si="38"/>
        <v/>
      </c>
      <c r="Q233" s="150" t="str">
        <f t="shared" si="39"/>
        <v/>
      </c>
      <c r="R233" s="150" t="str">
        <f t="shared" si="40"/>
        <v/>
      </c>
      <c r="S233" s="150" t="str">
        <f t="shared" si="41"/>
        <v/>
      </c>
      <c r="T233" s="132" t="str">
        <f t="shared" si="42"/>
        <v/>
      </c>
      <c r="U233" s="132" t="str">
        <f t="shared" si="43"/>
        <v/>
      </c>
      <c r="V233" s="142" t="str">
        <f t="shared" si="45"/>
        <v/>
      </c>
    </row>
    <row r="234" spans="1:22" x14ac:dyDescent="0.2">
      <c r="A234" s="139" t="str">
        <f t="shared" si="44"/>
        <v/>
      </c>
      <c r="B234" s="146">
        <v>8</v>
      </c>
      <c r="C234" s="146" t="str">
        <f>IF(VLOOKUP(B234,Cクラス!$A$10:$I$229,5,FALSE)="","",VLOOKUP(B234,Cクラス!$A$10:$I$229,5,FALSE))</f>
        <v/>
      </c>
      <c r="D234" s="146" t="str">
        <f>IF(VLOOKUP(B234+0.5,Cクラス!$A$10:$I$229,5,FALSE)="","",VLOOKUP(B234+0.5,Cクラス!$A$10:$I$229,5,FALSE))</f>
        <v/>
      </c>
      <c r="E234" s="146" t="str">
        <f t="shared" si="48"/>
        <v>・</v>
      </c>
      <c r="F234" s="146" t="str">
        <f>IF(VLOOKUP(B234+0.25,Cクラス!$A$10:$I$229,5,FALSE)="","",VLOOKUP(B234+0.25,Cクラス!$A$10:$I$229,5,FALSE))</f>
        <v/>
      </c>
      <c r="G234" s="146" t="str">
        <f>IF(VLOOKUP(B234+0.75,Cクラス!$A$10:$I$229,5,FALSE)="","",VLOOKUP(B234+0.75,Cクラス!$A$10:$I$229,5,FALSE))</f>
        <v/>
      </c>
      <c r="H234" s="146" t="str">
        <f t="shared" si="49"/>
        <v>・</v>
      </c>
      <c r="I234" s="146" t="str">
        <f>IF(VLOOKUP(B234,Cクラス!$A$10:$I$229,2,FALSE)="","",VLOOKUP(B234,Cクラス!$A$10:$I$229,2,FALSE))</f>
        <v>BC</v>
      </c>
      <c r="J234" s="146" t="e">
        <f>データ!$B$4</f>
        <v>#N/A</v>
      </c>
      <c r="K234" s="146" t="e">
        <f>データ!$B$5</f>
        <v>#N/A</v>
      </c>
      <c r="L234" s="132" t="str">
        <f t="shared" si="47"/>
        <v/>
      </c>
      <c r="M234" s="141" t="str">
        <f>IF(VLOOKUP(B234,Cクラス!$A$10:$J$229,10,FALSE)="","",VLOOKUP(B234,Cクラス!$A$10:$J$229,10,FALSE))</f>
        <v/>
      </c>
      <c r="O234" s="132">
        <v>448</v>
      </c>
      <c r="P234" s="132" t="str">
        <f t="shared" si="38"/>
        <v/>
      </c>
      <c r="Q234" s="150" t="str">
        <f t="shared" si="39"/>
        <v/>
      </c>
      <c r="R234" s="150" t="str">
        <f t="shared" si="40"/>
        <v/>
      </c>
      <c r="S234" s="150" t="str">
        <f t="shared" si="41"/>
        <v/>
      </c>
      <c r="T234" s="132" t="str">
        <f t="shared" si="42"/>
        <v/>
      </c>
      <c r="U234" s="132" t="str">
        <f t="shared" si="43"/>
        <v/>
      </c>
      <c r="V234" s="142" t="str">
        <f t="shared" si="45"/>
        <v/>
      </c>
    </row>
    <row r="235" spans="1:22" x14ac:dyDescent="0.2">
      <c r="A235" s="139" t="str">
        <f t="shared" si="44"/>
        <v/>
      </c>
      <c r="B235" s="146">
        <v>9</v>
      </c>
      <c r="C235" s="146" t="str">
        <f>IF(VLOOKUP(B235,Cクラス!$A$10:$I$229,5,FALSE)="","",VLOOKUP(B235,Cクラス!$A$10:$I$229,5,FALSE))</f>
        <v/>
      </c>
      <c r="D235" s="146" t="str">
        <f>IF(VLOOKUP(B235+0.5,Cクラス!$A$10:$I$229,5,FALSE)="","",VLOOKUP(B235+0.5,Cクラス!$A$10:$I$229,5,FALSE))</f>
        <v/>
      </c>
      <c r="E235" s="146" t="str">
        <f t="shared" si="48"/>
        <v>・</v>
      </c>
      <c r="F235" s="146" t="str">
        <f>IF(VLOOKUP(B235+0.25,Cクラス!$A$10:$I$229,5,FALSE)="","",VLOOKUP(B235+0.25,Cクラス!$A$10:$I$229,5,FALSE))</f>
        <v/>
      </c>
      <c r="G235" s="146" t="str">
        <f>IF(VLOOKUP(B235+0.75,Cクラス!$A$10:$I$229,5,FALSE)="","",VLOOKUP(B235+0.75,Cクラス!$A$10:$I$229,5,FALSE))</f>
        <v/>
      </c>
      <c r="H235" s="146" t="str">
        <f t="shared" si="49"/>
        <v>・</v>
      </c>
      <c r="I235" s="146" t="str">
        <f>IF(VLOOKUP(B235,Cクラス!$A$10:$I$229,2,FALSE)="","",VLOOKUP(B235,Cクラス!$A$10:$I$229,2,FALSE))</f>
        <v>BC</v>
      </c>
      <c r="J235" s="146" t="e">
        <f>データ!$B$4</f>
        <v>#N/A</v>
      </c>
      <c r="K235" s="146" t="e">
        <f>データ!$B$5</f>
        <v>#N/A</v>
      </c>
      <c r="L235" s="132" t="str">
        <f t="shared" si="47"/>
        <v/>
      </c>
      <c r="M235" s="141" t="str">
        <f>IF(VLOOKUP(B235,Cクラス!$A$10:$J$229,10,FALSE)="","",VLOOKUP(B235,Cクラス!$A$10:$J$229,10,FALSE))</f>
        <v/>
      </c>
      <c r="O235" s="132">
        <v>449</v>
      </c>
      <c r="P235" s="132" t="str">
        <f t="shared" si="38"/>
        <v/>
      </c>
      <c r="Q235" s="150" t="str">
        <f t="shared" si="39"/>
        <v/>
      </c>
      <c r="R235" s="150" t="str">
        <f t="shared" si="40"/>
        <v/>
      </c>
      <c r="S235" s="150" t="str">
        <f t="shared" si="41"/>
        <v/>
      </c>
      <c r="T235" s="132" t="str">
        <f t="shared" si="42"/>
        <v/>
      </c>
      <c r="U235" s="132" t="str">
        <f t="shared" si="43"/>
        <v/>
      </c>
      <c r="V235" s="142" t="str">
        <f t="shared" si="45"/>
        <v/>
      </c>
    </row>
    <row r="236" spans="1:22" x14ac:dyDescent="0.2">
      <c r="A236" s="139" t="str">
        <f t="shared" si="44"/>
        <v/>
      </c>
      <c r="B236" s="146">
        <v>10</v>
      </c>
      <c r="C236" s="146" t="str">
        <f>IF(VLOOKUP(B236,Cクラス!$A$10:$I$229,5,FALSE)="","",VLOOKUP(B236,Cクラス!$A$10:$I$229,5,FALSE))</f>
        <v/>
      </c>
      <c r="D236" s="146" t="str">
        <f>IF(VLOOKUP(B236+0.5,Cクラス!$A$10:$I$229,5,FALSE)="","",VLOOKUP(B236+0.5,Cクラス!$A$10:$I$229,5,FALSE))</f>
        <v/>
      </c>
      <c r="E236" s="146" t="str">
        <f t="shared" si="48"/>
        <v>・</v>
      </c>
      <c r="F236" s="146" t="str">
        <f>IF(VLOOKUP(B236+0.25,Cクラス!$A$10:$I$229,5,FALSE)="","",VLOOKUP(B236+0.25,Cクラス!$A$10:$I$229,5,FALSE))</f>
        <v/>
      </c>
      <c r="G236" s="146" t="str">
        <f>IF(VLOOKUP(B236+0.75,Cクラス!$A$10:$I$229,5,FALSE)="","",VLOOKUP(B236+0.75,Cクラス!$A$10:$I$229,5,FALSE))</f>
        <v/>
      </c>
      <c r="H236" s="146" t="str">
        <f t="shared" si="49"/>
        <v>・</v>
      </c>
      <c r="I236" s="146" t="str">
        <f>IF(VLOOKUP(B236,Cクラス!$A$10:$I$229,2,FALSE)="","",VLOOKUP(B236,Cクラス!$A$10:$I$229,2,FALSE))</f>
        <v>BC</v>
      </c>
      <c r="J236" s="146" t="e">
        <f>データ!$B$4</f>
        <v>#N/A</v>
      </c>
      <c r="K236" s="146" t="e">
        <f>データ!$B$5</f>
        <v>#N/A</v>
      </c>
      <c r="L236" s="132" t="str">
        <f t="shared" si="47"/>
        <v/>
      </c>
      <c r="M236" s="141" t="str">
        <f>IF(VLOOKUP(B236,Cクラス!$A$10:$J$229,10,FALSE)="","",VLOOKUP(B236,Cクラス!$A$10:$J$229,10,FALSE))</f>
        <v/>
      </c>
      <c r="O236" s="132">
        <v>450</v>
      </c>
      <c r="P236" s="132" t="str">
        <f t="shared" si="38"/>
        <v/>
      </c>
      <c r="Q236" s="150" t="str">
        <f t="shared" si="39"/>
        <v/>
      </c>
      <c r="R236" s="150" t="str">
        <f t="shared" si="40"/>
        <v/>
      </c>
      <c r="S236" s="150" t="str">
        <f t="shared" si="41"/>
        <v/>
      </c>
      <c r="T236" s="132" t="str">
        <f t="shared" si="42"/>
        <v/>
      </c>
      <c r="U236" s="132" t="str">
        <f t="shared" si="43"/>
        <v/>
      </c>
      <c r="V236" s="142" t="str">
        <f t="shared" si="45"/>
        <v/>
      </c>
    </row>
    <row r="237" spans="1:22" x14ac:dyDescent="0.2">
      <c r="A237" s="139" t="str">
        <f t="shared" si="44"/>
        <v/>
      </c>
      <c r="B237" s="146">
        <v>11</v>
      </c>
      <c r="C237" s="146" t="str">
        <f>IF(VLOOKUP(B237,Cクラス!$A$10:$I$229,5,FALSE)="","",VLOOKUP(B237,Cクラス!$A$10:$I$229,5,FALSE))</f>
        <v/>
      </c>
      <c r="D237" s="146" t="str">
        <f>IF(VLOOKUP(B237+0.5,Cクラス!$A$10:$I$229,5,FALSE)="","",VLOOKUP(B237+0.5,Cクラス!$A$10:$I$229,5,FALSE))</f>
        <v/>
      </c>
      <c r="E237" s="146" t="str">
        <f t="shared" si="48"/>
        <v>・</v>
      </c>
      <c r="F237" s="146" t="str">
        <f>IF(VLOOKUP(B237+0.25,Cクラス!$A$10:$I$229,5,FALSE)="","",VLOOKUP(B237+0.25,Cクラス!$A$10:$I$229,5,FALSE))</f>
        <v/>
      </c>
      <c r="G237" s="146" t="str">
        <f>IF(VLOOKUP(B237+0.75,Cクラス!$A$10:$I$229,5,FALSE)="","",VLOOKUP(B237+0.75,Cクラス!$A$10:$I$229,5,FALSE))</f>
        <v/>
      </c>
      <c r="H237" s="146" t="str">
        <f t="shared" si="49"/>
        <v>・</v>
      </c>
      <c r="I237" s="146" t="str">
        <f>IF(VLOOKUP(B237,Cクラス!$A$10:$I$229,2,FALSE)="","",VLOOKUP(B237,Cクラス!$A$10:$I$229,2,FALSE))</f>
        <v>BC</v>
      </c>
      <c r="J237" s="146" t="e">
        <f>データ!$B$4</f>
        <v>#N/A</v>
      </c>
      <c r="K237" s="146" t="e">
        <f>データ!$B$5</f>
        <v>#N/A</v>
      </c>
      <c r="L237" s="132" t="str">
        <f t="shared" si="47"/>
        <v/>
      </c>
      <c r="M237" s="141" t="str">
        <f>IF(VLOOKUP(B237,Cクラス!$A$10:$J$229,10,FALSE)="","",VLOOKUP(B237,Cクラス!$A$10:$J$229,10,FALSE))</f>
        <v/>
      </c>
      <c r="O237" s="132">
        <v>451</v>
      </c>
      <c r="P237" s="132" t="str">
        <f t="shared" si="38"/>
        <v/>
      </c>
      <c r="Q237" s="150" t="str">
        <f t="shared" si="39"/>
        <v/>
      </c>
      <c r="R237" s="150" t="str">
        <f t="shared" si="40"/>
        <v/>
      </c>
      <c r="S237" s="150" t="str">
        <f t="shared" si="41"/>
        <v/>
      </c>
      <c r="T237" s="132" t="str">
        <f t="shared" si="42"/>
        <v/>
      </c>
      <c r="U237" s="132" t="str">
        <f t="shared" si="43"/>
        <v/>
      </c>
      <c r="V237" s="142" t="str">
        <f t="shared" si="45"/>
        <v/>
      </c>
    </row>
    <row r="238" spans="1:22" x14ac:dyDescent="0.2">
      <c r="A238" s="139" t="str">
        <f t="shared" si="44"/>
        <v/>
      </c>
      <c r="B238" s="146">
        <v>12</v>
      </c>
      <c r="C238" s="146" t="str">
        <f>IF(VLOOKUP(B238,Cクラス!$A$10:$I$229,5,FALSE)="","",VLOOKUP(B238,Cクラス!$A$10:$I$229,5,FALSE))</f>
        <v/>
      </c>
      <c r="D238" s="146" t="str">
        <f>IF(VLOOKUP(B238+0.5,Cクラス!$A$10:$I$229,5,FALSE)="","",VLOOKUP(B238+0.5,Cクラス!$A$10:$I$229,5,FALSE))</f>
        <v/>
      </c>
      <c r="E238" s="146" t="str">
        <f t="shared" si="48"/>
        <v>・</v>
      </c>
      <c r="F238" s="146" t="str">
        <f>IF(VLOOKUP(B238+0.25,Cクラス!$A$10:$I$229,5,FALSE)="","",VLOOKUP(B238+0.25,Cクラス!$A$10:$I$229,5,FALSE))</f>
        <v/>
      </c>
      <c r="G238" s="146" t="str">
        <f>IF(VLOOKUP(B238+0.75,Cクラス!$A$10:$I$229,5,FALSE)="","",VLOOKUP(B238+0.75,Cクラス!$A$10:$I$229,5,FALSE))</f>
        <v/>
      </c>
      <c r="H238" s="146" t="str">
        <f t="shared" si="49"/>
        <v>・</v>
      </c>
      <c r="I238" s="146" t="str">
        <f>IF(VLOOKUP(B238,Cクラス!$A$10:$I$229,2,FALSE)="","",VLOOKUP(B238,Cクラス!$A$10:$I$229,2,FALSE))</f>
        <v>BC</v>
      </c>
      <c r="J238" s="146" t="e">
        <f>データ!$B$4</f>
        <v>#N/A</v>
      </c>
      <c r="K238" s="146" t="e">
        <f>データ!$B$5</f>
        <v>#N/A</v>
      </c>
      <c r="L238" s="132" t="str">
        <f t="shared" si="47"/>
        <v/>
      </c>
      <c r="M238" s="141" t="str">
        <f>IF(VLOOKUP(B238,Cクラス!$A$10:$J$229,10,FALSE)="","",VLOOKUP(B238,Cクラス!$A$10:$J$229,10,FALSE))</f>
        <v/>
      </c>
      <c r="O238" s="132">
        <v>452</v>
      </c>
      <c r="P238" s="132" t="str">
        <f t="shared" si="38"/>
        <v/>
      </c>
      <c r="Q238" s="150" t="str">
        <f t="shared" si="39"/>
        <v/>
      </c>
      <c r="R238" s="150" t="str">
        <f t="shared" si="40"/>
        <v/>
      </c>
      <c r="S238" s="150" t="str">
        <f t="shared" si="41"/>
        <v/>
      </c>
      <c r="T238" s="132" t="str">
        <f t="shared" si="42"/>
        <v/>
      </c>
      <c r="U238" s="132" t="str">
        <f t="shared" si="43"/>
        <v/>
      </c>
      <c r="V238" s="142" t="str">
        <f t="shared" si="45"/>
        <v/>
      </c>
    </row>
    <row r="239" spans="1:22" x14ac:dyDescent="0.2">
      <c r="A239" s="139" t="str">
        <f t="shared" si="44"/>
        <v/>
      </c>
      <c r="B239" s="146">
        <v>13</v>
      </c>
      <c r="C239" s="146" t="str">
        <f>IF(VLOOKUP(B239,Cクラス!$A$10:$I$229,5,FALSE)="","",VLOOKUP(B239,Cクラス!$A$10:$I$229,5,FALSE))</f>
        <v/>
      </c>
      <c r="D239" s="146" t="str">
        <f>IF(VLOOKUP(B239+0.5,Cクラス!$A$10:$I$229,5,FALSE)="","",VLOOKUP(B239+0.5,Cクラス!$A$10:$I$229,5,FALSE))</f>
        <v/>
      </c>
      <c r="E239" s="146" t="str">
        <f t="shared" si="48"/>
        <v>・</v>
      </c>
      <c r="F239" s="146" t="str">
        <f>IF(VLOOKUP(B239+0.25,Cクラス!$A$10:$I$229,5,FALSE)="","",VLOOKUP(B239+0.25,Cクラス!$A$10:$I$229,5,FALSE))</f>
        <v/>
      </c>
      <c r="G239" s="146" t="str">
        <f>IF(VLOOKUP(B239+0.75,Cクラス!$A$10:$I$229,5,FALSE)="","",VLOOKUP(B239+0.75,Cクラス!$A$10:$I$229,5,FALSE))</f>
        <v/>
      </c>
      <c r="H239" s="146" t="str">
        <f t="shared" si="49"/>
        <v>・</v>
      </c>
      <c r="I239" s="146" t="str">
        <f>IF(VLOOKUP(B239,Cクラス!$A$10:$I$229,2,FALSE)="","",VLOOKUP(B239,Cクラス!$A$10:$I$229,2,FALSE))</f>
        <v>BC</v>
      </c>
      <c r="J239" s="146" t="e">
        <f>データ!$B$4</f>
        <v>#N/A</v>
      </c>
      <c r="K239" s="146" t="e">
        <f>データ!$B$5</f>
        <v>#N/A</v>
      </c>
      <c r="L239" s="132" t="str">
        <f t="shared" si="47"/>
        <v/>
      </c>
      <c r="M239" s="141" t="str">
        <f>IF(VLOOKUP(B239,Cクラス!$A$10:$J$229,10,FALSE)="","",VLOOKUP(B239,Cクラス!$A$10:$J$229,10,FALSE))</f>
        <v/>
      </c>
      <c r="O239" s="132">
        <v>453</v>
      </c>
      <c r="P239" s="132" t="str">
        <f t="shared" si="38"/>
        <v/>
      </c>
      <c r="Q239" s="150" t="str">
        <f t="shared" si="39"/>
        <v/>
      </c>
      <c r="R239" s="150" t="str">
        <f t="shared" si="40"/>
        <v/>
      </c>
      <c r="S239" s="150" t="str">
        <f t="shared" si="41"/>
        <v/>
      </c>
      <c r="T239" s="132" t="str">
        <f t="shared" si="42"/>
        <v/>
      </c>
      <c r="U239" s="132" t="str">
        <f t="shared" si="43"/>
        <v/>
      </c>
      <c r="V239" s="142" t="str">
        <f t="shared" si="45"/>
        <v/>
      </c>
    </row>
    <row r="240" spans="1:22" x14ac:dyDescent="0.2">
      <c r="A240" s="139" t="str">
        <f t="shared" si="44"/>
        <v/>
      </c>
      <c r="B240" s="146">
        <v>14</v>
      </c>
      <c r="C240" s="146" t="str">
        <f>IF(VLOOKUP(B240,Cクラス!$A$10:$I$229,5,FALSE)="","",VLOOKUP(B240,Cクラス!$A$10:$I$229,5,FALSE))</f>
        <v/>
      </c>
      <c r="D240" s="146" t="str">
        <f>IF(VLOOKUP(B240+0.5,Cクラス!$A$10:$I$229,5,FALSE)="","",VLOOKUP(B240+0.5,Cクラス!$A$10:$I$229,5,FALSE))</f>
        <v/>
      </c>
      <c r="E240" s="146" t="str">
        <f t="shared" si="48"/>
        <v>・</v>
      </c>
      <c r="F240" s="146" t="str">
        <f>IF(VLOOKUP(B240+0.25,Cクラス!$A$10:$I$229,5,FALSE)="","",VLOOKUP(B240+0.25,Cクラス!$A$10:$I$229,5,FALSE))</f>
        <v/>
      </c>
      <c r="G240" s="146" t="str">
        <f>IF(VLOOKUP(B240+0.75,Cクラス!$A$10:$I$229,5,FALSE)="","",VLOOKUP(B240+0.75,Cクラス!$A$10:$I$229,5,FALSE))</f>
        <v/>
      </c>
      <c r="H240" s="146" t="str">
        <f t="shared" si="49"/>
        <v>・</v>
      </c>
      <c r="I240" s="146" t="str">
        <f>IF(VLOOKUP(B240,Cクラス!$A$10:$I$229,2,FALSE)="","",VLOOKUP(B240,Cクラス!$A$10:$I$229,2,FALSE))</f>
        <v>BC</v>
      </c>
      <c r="J240" s="146" t="e">
        <f>データ!$B$4</f>
        <v>#N/A</v>
      </c>
      <c r="K240" s="146" t="e">
        <f>データ!$B$5</f>
        <v>#N/A</v>
      </c>
      <c r="L240" s="132" t="str">
        <f t="shared" si="47"/>
        <v/>
      </c>
      <c r="M240" s="141" t="str">
        <f>IF(VLOOKUP(B240,Cクラス!$A$10:$J$229,10,FALSE)="","",VLOOKUP(B240,Cクラス!$A$10:$J$229,10,FALSE))</f>
        <v/>
      </c>
      <c r="O240" s="132">
        <v>454</v>
      </c>
      <c r="P240" s="132" t="str">
        <f t="shared" si="38"/>
        <v/>
      </c>
      <c r="Q240" s="150" t="str">
        <f t="shared" si="39"/>
        <v/>
      </c>
      <c r="R240" s="150" t="str">
        <f t="shared" si="40"/>
        <v/>
      </c>
      <c r="S240" s="150" t="str">
        <f t="shared" si="41"/>
        <v/>
      </c>
      <c r="T240" s="132" t="str">
        <f t="shared" si="42"/>
        <v/>
      </c>
      <c r="U240" s="132" t="str">
        <f t="shared" si="43"/>
        <v/>
      </c>
      <c r="V240" s="142" t="str">
        <f t="shared" si="45"/>
        <v/>
      </c>
    </row>
    <row r="241" spans="1:22" x14ac:dyDescent="0.2">
      <c r="A241" s="139" t="str">
        <f t="shared" si="44"/>
        <v/>
      </c>
      <c r="B241" s="146">
        <v>15</v>
      </c>
      <c r="C241" s="146" t="str">
        <f>IF(VLOOKUP(B241,Cクラス!$A$10:$I$229,5,FALSE)="","",VLOOKUP(B241,Cクラス!$A$10:$I$229,5,FALSE))</f>
        <v/>
      </c>
      <c r="D241" s="146" t="str">
        <f>IF(VLOOKUP(B241+0.5,Cクラス!$A$10:$I$229,5,FALSE)="","",VLOOKUP(B241+0.5,Cクラス!$A$10:$I$229,5,FALSE))</f>
        <v/>
      </c>
      <c r="E241" s="146" t="str">
        <f t="shared" si="48"/>
        <v>・</v>
      </c>
      <c r="F241" s="146" t="str">
        <f>IF(VLOOKUP(B241+0.25,Cクラス!$A$10:$I$229,5,FALSE)="","",VLOOKUP(B241+0.25,Cクラス!$A$10:$I$229,5,FALSE))</f>
        <v/>
      </c>
      <c r="G241" s="146" t="str">
        <f>IF(VLOOKUP(B241+0.75,Cクラス!$A$10:$I$229,5,FALSE)="","",VLOOKUP(B241+0.75,Cクラス!$A$10:$I$229,5,FALSE))</f>
        <v/>
      </c>
      <c r="H241" s="146" t="str">
        <f t="shared" si="49"/>
        <v>・</v>
      </c>
      <c r="I241" s="146" t="str">
        <f>IF(VLOOKUP(B241,Cクラス!$A$10:$I$229,2,FALSE)="","",VLOOKUP(B241,Cクラス!$A$10:$I$229,2,FALSE))</f>
        <v>BC</v>
      </c>
      <c r="J241" s="146" t="e">
        <f>データ!$B$4</f>
        <v>#N/A</v>
      </c>
      <c r="K241" s="146" t="e">
        <f>データ!$B$5</f>
        <v>#N/A</v>
      </c>
      <c r="L241" s="132" t="str">
        <f t="shared" si="47"/>
        <v/>
      </c>
      <c r="M241" s="141" t="str">
        <f>IF(VLOOKUP(B241,Cクラス!$A$10:$J$229,10,FALSE)="","",VLOOKUP(B241,Cクラス!$A$10:$J$229,10,FALSE))</f>
        <v/>
      </c>
      <c r="O241" s="132">
        <v>455</v>
      </c>
      <c r="P241" s="132" t="str">
        <f t="shared" si="38"/>
        <v/>
      </c>
      <c r="Q241" s="150" t="str">
        <f t="shared" si="39"/>
        <v/>
      </c>
      <c r="R241" s="150" t="str">
        <f t="shared" si="40"/>
        <v/>
      </c>
      <c r="S241" s="150" t="str">
        <f t="shared" si="41"/>
        <v/>
      </c>
      <c r="T241" s="132" t="str">
        <f t="shared" si="42"/>
        <v/>
      </c>
      <c r="U241" s="132" t="str">
        <f t="shared" si="43"/>
        <v/>
      </c>
      <c r="V241" s="142" t="str">
        <f t="shared" si="45"/>
        <v/>
      </c>
    </row>
    <row r="242" spans="1:22" x14ac:dyDescent="0.2">
      <c r="A242" s="139" t="str">
        <f t="shared" si="44"/>
        <v/>
      </c>
      <c r="B242" s="146">
        <v>16</v>
      </c>
      <c r="C242" s="146" t="str">
        <f>IF(VLOOKUP(B242,Cクラス!$A$10:$I$229,5,FALSE)="","",VLOOKUP(B242,Cクラス!$A$10:$I$229,5,FALSE))</f>
        <v/>
      </c>
      <c r="D242" s="146" t="str">
        <f>IF(VLOOKUP(B242+0.5,Cクラス!$A$10:$I$229,5,FALSE)="","",VLOOKUP(B242+0.5,Cクラス!$A$10:$I$229,5,FALSE))</f>
        <v/>
      </c>
      <c r="E242" s="146" t="str">
        <f t="shared" si="48"/>
        <v>・</v>
      </c>
      <c r="F242" s="146" t="str">
        <f>IF(VLOOKUP(B242+0.25,Cクラス!$A$10:$I$229,5,FALSE)="","",VLOOKUP(B242+0.25,Cクラス!$A$10:$I$229,5,FALSE))</f>
        <v/>
      </c>
      <c r="G242" s="146" t="str">
        <f>IF(VLOOKUP(B242+0.75,Cクラス!$A$10:$I$229,5,FALSE)="","",VLOOKUP(B242+0.75,Cクラス!$A$10:$I$229,5,FALSE))</f>
        <v/>
      </c>
      <c r="H242" s="146" t="str">
        <f t="shared" si="49"/>
        <v>・</v>
      </c>
      <c r="I242" s="146" t="str">
        <f>IF(VLOOKUP(B242,Cクラス!$A$10:$I$229,2,FALSE)="","",VLOOKUP(B242,Cクラス!$A$10:$I$229,2,FALSE))</f>
        <v>BC</v>
      </c>
      <c r="J242" s="146" t="e">
        <f>データ!$B$4</f>
        <v>#N/A</v>
      </c>
      <c r="K242" s="146" t="e">
        <f>データ!$B$5</f>
        <v>#N/A</v>
      </c>
      <c r="L242" s="132" t="str">
        <f t="shared" si="47"/>
        <v/>
      </c>
      <c r="M242" s="141" t="str">
        <f>IF(VLOOKUP(B242,Cクラス!$A$10:$J$229,10,FALSE)="","",VLOOKUP(B242,Cクラス!$A$10:$J$229,10,FALSE))</f>
        <v/>
      </c>
      <c r="O242" s="132">
        <v>456</v>
      </c>
      <c r="P242" s="132" t="str">
        <f t="shared" si="38"/>
        <v/>
      </c>
      <c r="Q242" s="150" t="str">
        <f t="shared" si="39"/>
        <v/>
      </c>
      <c r="R242" s="150" t="str">
        <f t="shared" si="40"/>
        <v/>
      </c>
      <c r="S242" s="150" t="str">
        <f t="shared" si="41"/>
        <v/>
      </c>
      <c r="T242" s="132" t="str">
        <f t="shared" si="42"/>
        <v/>
      </c>
      <c r="U242" s="132" t="str">
        <f t="shared" si="43"/>
        <v/>
      </c>
      <c r="V242" s="142" t="str">
        <f t="shared" si="45"/>
        <v/>
      </c>
    </row>
    <row r="243" spans="1:22" x14ac:dyDescent="0.2">
      <c r="A243" s="139" t="str">
        <f t="shared" si="44"/>
        <v/>
      </c>
      <c r="B243" s="146">
        <v>17</v>
      </c>
      <c r="C243" s="146" t="str">
        <f>IF(VLOOKUP(B243,Cクラス!$A$10:$I$229,5,FALSE)="","",VLOOKUP(B243,Cクラス!$A$10:$I$229,5,FALSE))</f>
        <v/>
      </c>
      <c r="D243" s="146" t="str">
        <f>IF(VLOOKUP(B243+0.5,Cクラス!$A$10:$I$229,5,FALSE)="","",VLOOKUP(B243+0.5,Cクラス!$A$10:$I$229,5,FALSE))</f>
        <v/>
      </c>
      <c r="E243" s="146" t="str">
        <f t="shared" si="48"/>
        <v>・</v>
      </c>
      <c r="F243" s="146" t="str">
        <f>IF(VLOOKUP(B243+0.25,Cクラス!$A$10:$I$229,5,FALSE)="","",VLOOKUP(B243+0.25,Cクラス!$A$10:$I$229,5,FALSE))</f>
        <v/>
      </c>
      <c r="G243" s="146" t="str">
        <f>IF(VLOOKUP(B243+0.75,Cクラス!$A$10:$I$229,5,FALSE)="","",VLOOKUP(B243+0.75,Cクラス!$A$10:$I$229,5,FALSE))</f>
        <v/>
      </c>
      <c r="H243" s="146" t="str">
        <f t="shared" si="49"/>
        <v>・</v>
      </c>
      <c r="I243" s="146" t="str">
        <f>IF(VLOOKUP(B243,Cクラス!$A$10:$I$229,2,FALSE)="","",VLOOKUP(B243,Cクラス!$A$10:$I$229,2,FALSE))</f>
        <v>BC</v>
      </c>
      <c r="J243" s="146" t="e">
        <f>データ!$B$4</f>
        <v>#N/A</v>
      </c>
      <c r="K243" s="146" t="e">
        <f>データ!$B$5</f>
        <v>#N/A</v>
      </c>
      <c r="L243" s="132" t="str">
        <f t="shared" si="47"/>
        <v/>
      </c>
      <c r="M243" s="141" t="str">
        <f>IF(VLOOKUP(B243,Cクラス!$A$10:$J$229,10,FALSE)="","",VLOOKUP(B243,Cクラス!$A$10:$J$229,10,FALSE))</f>
        <v/>
      </c>
      <c r="O243" s="132">
        <v>457</v>
      </c>
      <c r="P243" s="132" t="str">
        <f t="shared" si="38"/>
        <v/>
      </c>
      <c r="Q243" s="150" t="str">
        <f t="shared" si="39"/>
        <v/>
      </c>
      <c r="R243" s="150" t="str">
        <f t="shared" si="40"/>
        <v/>
      </c>
      <c r="S243" s="150" t="str">
        <f t="shared" si="41"/>
        <v/>
      </c>
      <c r="T243" s="132" t="str">
        <f t="shared" si="42"/>
        <v/>
      </c>
      <c r="U243" s="132" t="str">
        <f t="shared" si="43"/>
        <v/>
      </c>
      <c r="V243" s="142" t="str">
        <f t="shared" si="45"/>
        <v/>
      </c>
    </row>
    <row r="244" spans="1:22" x14ac:dyDescent="0.2">
      <c r="A244" s="139" t="str">
        <f t="shared" si="44"/>
        <v/>
      </c>
      <c r="B244" s="146">
        <v>18</v>
      </c>
      <c r="C244" s="146" t="str">
        <f>IF(VLOOKUP(B244,Cクラス!$A$10:$I$229,5,FALSE)="","",VLOOKUP(B244,Cクラス!$A$10:$I$229,5,FALSE))</f>
        <v/>
      </c>
      <c r="D244" s="146" t="str">
        <f>IF(VLOOKUP(B244+0.5,Cクラス!$A$10:$I$229,5,FALSE)="","",VLOOKUP(B244+0.5,Cクラス!$A$10:$I$229,5,FALSE))</f>
        <v/>
      </c>
      <c r="E244" s="146" t="str">
        <f t="shared" si="48"/>
        <v>・</v>
      </c>
      <c r="F244" s="146" t="str">
        <f>IF(VLOOKUP(B244+0.25,Cクラス!$A$10:$I$229,5,FALSE)="","",VLOOKUP(B244+0.25,Cクラス!$A$10:$I$229,5,FALSE))</f>
        <v/>
      </c>
      <c r="G244" s="146" t="str">
        <f>IF(VLOOKUP(B244+0.75,Cクラス!$A$10:$I$229,5,FALSE)="","",VLOOKUP(B244+0.75,Cクラス!$A$10:$I$229,5,FALSE))</f>
        <v/>
      </c>
      <c r="H244" s="146" t="str">
        <f t="shared" si="49"/>
        <v>・</v>
      </c>
      <c r="I244" s="146" t="str">
        <f>IF(VLOOKUP(B244,Cクラス!$A$10:$I$229,2,FALSE)="","",VLOOKUP(B244,Cクラス!$A$10:$I$229,2,FALSE))</f>
        <v>BC</v>
      </c>
      <c r="J244" s="146" t="e">
        <f>データ!$B$4</f>
        <v>#N/A</v>
      </c>
      <c r="K244" s="146" t="e">
        <f>データ!$B$5</f>
        <v>#N/A</v>
      </c>
      <c r="L244" s="132" t="str">
        <f t="shared" si="47"/>
        <v/>
      </c>
      <c r="M244" s="141" t="str">
        <f>IF(VLOOKUP(B244,Cクラス!$A$10:$J$229,10,FALSE)="","",VLOOKUP(B244,Cクラス!$A$10:$J$229,10,FALSE))</f>
        <v/>
      </c>
      <c r="O244" s="132">
        <v>458</v>
      </c>
      <c r="P244" s="132" t="str">
        <f t="shared" si="38"/>
        <v/>
      </c>
      <c r="Q244" s="150" t="str">
        <f t="shared" si="39"/>
        <v/>
      </c>
      <c r="R244" s="150" t="str">
        <f t="shared" si="40"/>
        <v/>
      </c>
      <c r="S244" s="150" t="str">
        <f t="shared" si="41"/>
        <v/>
      </c>
      <c r="T244" s="132" t="str">
        <f t="shared" si="42"/>
        <v/>
      </c>
      <c r="U244" s="132" t="str">
        <f t="shared" si="43"/>
        <v/>
      </c>
      <c r="V244" s="142" t="str">
        <f t="shared" si="45"/>
        <v/>
      </c>
    </row>
    <row r="245" spans="1:22" x14ac:dyDescent="0.2">
      <c r="A245" s="139" t="str">
        <f t="shared" si="44"/>
        <v/>
      </c>
      <c r="B245" s="146">
        <v>19</v>
      </c>
      <c r="C245" s="146" t="str">
        <f>IF(VLOOKUP(B245,Cクラス!$A$10:$I$229,5,FALSE)="","",VLOOKUP(B245,Cクラス!$A$10:$I$229,5,FALSE))</f>
        <v/>
      </c>
      <c r="D245" s="146" t="str">
        <f>IF(VLOOKUP(B245+0.5,Cクラス!$A$10:$I$229,5,FALSE)="","",VLOOKUP(B245+0.5,Cクラス!$A$10:$I$229,5,FALSE))</f>
        <v/>
      </c>
      <c r="E245" s="146" t="str">
        <f t="shared" si="48"/>
        <v>・</v>
      </c>
      <c r="F245" s="146" t="str">
        <f>IF(VLOOKUP(B245+0.25,Cクラス!$A$10:$I$229,5,FALSE)="","",VLOOKUP(B245+0.25,Cクラス!$A$10:$I$229,5,FALSE))</f>
        <v/>
      </c>
      <c r="G245" s="146" t="str">
        <f>IF(VLOOKUP(B245+0.75,Cクラス!$A$10:$I$229,5,FALSE)="","",VLOOKUP(B245+0.75,Cクラス!$A$10:$I$229,5,FALSE))</f>
        <v/>
      </c>
      <c r="H245" s="146" t="str">
        <f t="shared" si="49"/>
        <v>・</v>
      </c>
      <c r="I245" s="146" t="str">
        <f>IF(VLOOKUP(B245,Cクラス!$A$10:$I$229,2,FALSE)="","",VLOOKUP(B245,Cクラス!$A$10:$I$229,2,FALSE))</f>
        <v>BC</v>
      </c>
      <c r="J245" s="146" t="e">
        <f>データ!$B$4</f>
        <v>#N/A</v>
      </c>
      <c r="K245" s="146" t="e">
        <f>データ!$B$5</f>
        <v>#N/A</v>
      </c>
      <c r="L245" s="132" t="str">
        <f t="shared" si="47"/>
        <v/>
      </c>
      <c r="M245" s="141" t="str">
        <f>IF(VLOOKUP(B245,Cクラス!$A$10:$J$229,10,FALSE)="","",VLOOKUP(B245,Cクラス!$A$10:$J$229,10,FALSE))</f>
        <v/>
      </c>
      <c r="O245" s="132">
        <v>459</v>
      </c>
      <c r="P245" s="132" t="str">
        <f t="shared" si="38"/>
        <v/>
      </c>
      <c r="Q245" s="150" t="str">
        <f t="shared" si="39"/>
        <v/>
      </c>
      <c r="R245" s="150" t="str">
        <f t="shared" si="40"/>
        <v/>
      </c>
      <c r="S245" s="150" t="str">
        <f t="shared" si="41"/>
        <v/>
      </c>
      <c r="T245" s="132" t="str">
        <f t="shared" si="42"/>
        <v/>
      </c>
      <c r="U245" s="132" t="str">
        <f t="shared" si="43"/>
        <v/>
      </c>
      <c r="V245" s="142" t="str">
        <f t="shared" si="45"/>
        <v/>
      </c>
    </row>
    <row r="246" spans="1:22" x14ac:dyDescent="0.2">
      <c r="A246" s="139" t="str">
        <f t="shared" si="44"/>
        <v/>
      </c>
      <c r="B246" s="146">
        <v>20</v>
      </c>
      <c r="C246" s="146" t="str">
        <f>IF(VLOOKUP(B246,Cクラス!$A$10:$I$229,5,FALSE)="","",VLOOKUP(B246,Cクラス!$A$10:$I$229,5,FALSE))</f>
        <v/>
      </c>
      <c r="D246" s="146" t="str">
        <f>IF(VLOOKUP(B246+0.5,Cクラス!$A$10:$I$229,5,FALSE)="","",VLOOKUP(B246+0.5,Cクラス!$A$10:$I$229,5,FALSE))</f>
        <v/>
      </c>
      <c r="E246" s="146" t="str">
        <f t="shared" si="48"/>
        <v>・</v>
      </c>
      <c r="F246" s="146" t="str">
        <f>IF(VLOOKUP(B246+0.25,Cクラス!$A$10:$I$229,5,FALSE)="","",VLOOKUP(B246+0.25,Cクラス!$A$10:$I$229,5,FALSE))</f>
        <v/>
      </c>
      <c r="G246" s="146" t="str">
        <f>IF(VLOOKUP(B246+0.75,Cクラス!$A$10:$I$229,5,FALSE)="","",VLOOKUP(B246+0.75,Cクラス!$A$10:$I$229,5,FALSE))</f>
        <v/>
      </c>
      <c r="H246" s="146" t="str">
        <f t="shared" si="49"/>
        <v>・</v>
      </c>
      <c r="I246" s="146" t="str">
        <f>IF(VLOOKUP(B246,Cクラス!$A$10:$I$229,2,FALSE)="","",VLOOKUP(B246,Cクラス!$A$10:$I$229,2,FALSE))</f>
        <v>BC</v>
      </c>
      <c r="J246" s="146" t="e">
        <f>データ!$B$4</f>
        <v>#N/A</v>
      </c>
      <c r="K246" s="146" t="e">
        <f>データ!$B$5</f>
        <v>#N/A</v>
      </c>
      <c r="L246" s="132" t="str">
        <f t="shared" si="47"/>
        <v/>
      </c>
      <c r="M246" s="141" t="str">
        <f>IF(VLOOKUP(B246,Cクラス!$A$10:$J$229,10,FALSE)="","",VLOOKUP(B246,Cクラス!$A$10:$J$229,10,FALSE))</f>
        <v/>
      </c>
      <c r="O246" s="132">
        <v>460</v>
      </c>
      <c r="P246" s="132" t="str">
        <f t="shared" si="38"/>
        <v/>
      </c>
      <c r="Q246" s="150" t="str">
        <f t="shared" si="39"/>
        <v/>
      </c>
      <c r="R246" s="150" t="str">
        <f t="shared" si="40"/>
        <v/>
      </c>
      <c r="S246" s="150" t="str">
        <f t="shared" si="41"/>
        <v/>
      </c>
      <c r="T246" s="132" t="str">
        <f t="shared" si="42"/>
        <v/>
      </c>
      <c r="U246" s="132" t="str">
        <f t="shared" si="43"/>
        <v/>
      </c>
      <c r="V246" s="142" t="str">
        <f t="shared" si="45"/>
        <v/>
      </c>
    </row>
    <row r="247" spans="1:22" x14ac:dyDescent="0.2">
      <c r="A247" s="139" t="str">
        <f t="shared" si="44"/>
        <v/>
      </c>
      <c r="B247" s="146">
        <v>21</v>
      </c>
      <c r="C247" s="146" t="str">
        <f>IF(VLOOKUP(B247,Cクラス!$A$10:$I$229,5,FALSE)="","",VLOOKUP(B247,Cクラス!$A$10:$I$229,5,FALSE))</f>
        <v/>
      </c>
      <c r="D247" s="146" t="str">
        <f>IF(VLOOKUP(B247+0.5,Cクラス!$A$10:$I$229,5,FALSE)="","",VLOOKUP(B247+0.5,Cクラス!$A$10:$I$229,5,FALSE))</f>
        <v/>
      </c>
      <c r="E247" s="146" t="str">
        <f t="shared" si="48"/>
        <v>・</v>
      </c>
      <c r="F247" s="146" t="str">
        <f>IF(VLOOKUP(B247+0.25,Cクラス!$A$10:$I$229,5,FALSE)="","",VLOOKUP(B247+0.25,Cクラス!$A$10:$I$229,5,FALSE))</f>
        <v/>
      </c>
      <c r="G247" s="146" t="str">
        <f>IF(VLOOKUP(B247+0.75,Cクラス!$A$10:$I$229,5,FALSE)="","",VLOOKUP(B247+0.75,Cクラス!$A$10:$I$229,5,FALSE))</f>
        <v/>
      </c>
      <c r="H247" s="146" t="str">
        <f t="shared" si="49"/>
        <v>・</v>
      </c>
      <c r="I247" s="146" t="str">
        <f>IF(VLOOKUP(B247,Cクラス!$A$10:$I$229,2,FALSE)="","",VLOOKUP(B247,Cクラス!$A$10:$I$229,2,FALSE))</f>
        <v>BC</v>
      </c>
      <c r="J247" s="146" t="e">
        <f>データ!$B$4</f>
        <v>#N/A</v>
      </c>
      <c r="K247" s="146" t="e">
        <f>データ!$B$5</f>
        <v>#N/A</v>
      </c>
      <c r="L247" s="132" t="str">
        <f t="shared" si="47"/>
        <v/>
      </c>
      <c r="M247" s="141" t="str">
        <f>IF(VLOOKUP(B247,Cクラス!$A$10:$J$229,10,FALSE)="","",VLOOKUP(B247,Cクラス!$A$10:$J$229,10,FALSE))</f>
        <v/>
      </c>
      <c r="O247" s="132">
        <v>461</v>
      </c>
      <c r="P247" s="132" t="str">
        <f t="shared" si="38"/>
        <v/>
      </c>
      <c r="Q247" s="150" t="str">
        <f t="shared" si="39"/>
        <v/>
      </c>
      <c r="R247" s="150" t="str">
        <f t="shared" si="40"/>
        <v/>
      </c>
      <c r="S247" s="150" t="str">
        <f t="shared" si="41"/>
        <v/>
      </c>
      <c r="T247" s="132" t="str">
        <f t="shared" si="42"/>
        <v/>
      </c>
      <c r="U247" s="132" t="str">
        <f t="shared" si="43"/>
        <v/>
      </c>
      <c r="V247" s="142" t="str">
        <f t="shared" si="45"/>
        <v/>
      </c>
    </row>
    <row r="248" spans="1:22" x14ac:dyDescent="0.2">
      <c r="A248" s="139" t="str">
        <f t="shared" si="44"/>
        <v/>
      </c>
      <c r="B248" s="146">
        <v>22</v>
      </c>
      <c r="C248" s="146" t="str">
        <f>IF(VLOOKUP(B248,Cクラス!$A$10:$I$229,5,FALSE)="","",VLOOKUP(B248,Cクラス!$A$10:$I$229,5,FALSE))</f>
        <v/>
      </c>
      <c r="D248" s="146" t="str">
        <f>IF(VLOOKUP(B248+0.5,Cクラス!$A$10:$I$229,5,FALSE)="","",VLOOKUP(B248+0.5,Cクラス!$A$10:$I$229,5,FALSE))</f>
        <v/>
      </c>
      <c r="E248" s="146" t="str">
        <f t="shared" si="48"/>
        <v>・</v>
      </c>
      <c r="F248" s="146" t="str">
        <f>IF(VLOOKUP(B248+0.25,Cクラス!$A$10:$I$229,5,FALSE)="","",VLOOKUP(B248+0.25,Cクラス!$A$10:$I$229,5,FALSE))</f>
        <v/>
      </c>
      <c r="G248" s="146" t="str">
        <f>IF(VLOOKUP(B248+0.75,Cクラス!$A$10:$I$229,5,FALSE)="","",VLOOKUP(B248+0.75,Cクラス!$A$10:$I$229,5,FALSE))</f>
        <v/>
      </c>
      <c r="H248" s="146" t="str">
        <f t="shared" si="49"/>
        <v>・</v>
      </c>
      <c r="I248" s="146" t="str">
        <f>IF(VLOOKUP(B248,Cクラス!$A$10:$I$229,2,FALSE)="","",VLOOKUP(B248,Cクラス!$A$10:$I$229,2,FALSE))</f>
        <v>BC</v>
      </c>
      <c r="J248" s="146" t="e">
        <f>データ!$B$4</f>
        <v>#N/A</v>
      </c>
      <c r="K248" s="146" t="e">
        <f>データ!$B$5</f>
        <v>#N/A</v>
      </c>
      <c r="L248" s="132" t="str">
        <f t="shared" si="47"/>
        <v/>
      </c>
      <c r="M248" s="141" t="str">
        <f>IF(VLOOKUP(B248,Cクラス!$A$10:$J$229,10,FALSE)="","",VLOOKUP(B248,Cクラス!$A$10:$J$229,10,FALSE))</f>
        <v/>
      </c>
      <c r="O248" s="132">
        <v>462</v>
      </c>
      <c r="P248" s="132" t="str">
        <f t="shared" si="38"/>
        <v/>
      </c>
      <c r="Q248" s="150" t="str">
        <f t="shared" si="39"/>
        <v/>
      </c>
      <c r="R248" s="150" t="str">
        <f t="shared" si="40"/>
        <v/>
      </c>
      <c r="S248" s="150" t="str">
        <f t="shared" si="41"/>
        <v/>
      </c>
      <c r="T248" s="132" t="str">
        <f t="shared" si="42"/>
        <v/>
      </c>
      <c r="U248" s="132" t="str">
        <f t="shared" si="43"/>
        <v/>
      </c>
      <c r="V248" s="142" t="str">
        <f t="shared" si="45"/>
        <v/>
      </c>
    </row>
    <row r="249" spans="1:22" x14ac:dyDescent="0.2">
      <c r="A249" s="139" t="str">
        <f t="shared" si="44"/>
        <v/>
      </c>
      <c r="B249" s="146">
        <v>23</v>
      </c>
      <c r="C249" s="146" t="str">
        <f>IF(VLOOKUP(B249,Cクラス!$A$10:$I$229,5,FALSE)="","",VLOOKUP(B249,Cクラス!$A$10:$I$229,5,FALSE))</f>
        <v/>
      </c>
      <c r="D249" s="146" t="str">
        <f>IF(VLOOKUP(B249+0.5,Cクラス!$A$10:$I$229,5,FALSE)="","",VLOOKUP(B249+0.5,Cクラス!$A$10:$I$229,5,FALSE))</f>
        <v/>
      </c>
      <c r="E249" s="146" t="str">
        <f t="shared" si="48"/>
        <v>・</v>
      </c>
      <c r="F249" s="146" t="str">
        <f>IF(VLOOKUP(B249+0.25,Cクラス!$A$10:$I$229,5,FALSE)="","",VLOOKUP(B249+0.25,Cクラス!$A$10:$I$229,5,FALSE))</f>
        <v/>
      </c>
      <c r="G249" s="146" t="str">
        <f>IF(VLOOKUP(B249+0.75,Cクラス!$A$10:$I$229,5,FALSE)="","",VLOOKUP(B249+0.75,Cクラス!$A$10:$I$229,5,FALSE))</f>
        <v/>
      </c>
      <c r="H249" s="146" t="str">
        <f t="shared" si="49"/>
        <v>・</v>
      </c>
      <c r="I249" s="146" t="str">
        <f>IF(VLOOKUP(B249,Cクラス!$A$10:$I$229,2,FALSE)="","",VLOOKUP(B249,Cクラス!$A$10:$I$229,2,FALSE))</f>
        <v>BC</v>
      </c>
      <c r="J249" s="146" t="e">
        <f>データ!$B$4</f>
        <v>#N/A</v>
      </c>
      <c r="K249" s="146" t="e">
        <f>データ!$B$5</f>
        <v>#N/A</v>
      </c>
      <c r="L249" s="132" t="str">
        <f t="shared" si="47"/>
        <v/>
      </c>
      <c r="M249" s="141" t="str">
        <f>IF(VLOOKUP(B249,Cクラス!$A$10:$J$229,10,FALSE)="","",VLOOKUP(B249,Cクラス!$A$10:$J$229,10,FALSE))</f>
        <v/>
      </c>
      <c r="O249" s="132">
        <v>463</v>
      </c>
      <c r="P249" s="132" t="str">
        <f t="shared" si="38"/>
        <v/>
      </c>
      <c r="Q249" s="150" t="str">
        <f t="shared" si="39"/>
        <v/>
      </c>
      <c r="R249" s="150" t="str">
        <f t="shared" si="40"/>
        <v/>
      </c>
      <c r="S249" s="150" t="str">
        <f t="shared" si="41"/>
        <v/>
      </c>
      <c r="T249" s="132" t="str">
        <f t="shared" si="42"/>
        <v/>
      </c>
      <c r="U249" s="132" t="str">
        <f t="shared" si="43"/>
        <v/>
      </c>
      <c r="V249" s="142" t="str">
        <f t="shared" si="45"/>
        <v/>
      </c>
    </row>
    <row r="250" spans="1:22" x14ac:dyDescent="0.2">
      <c r="A250" s="139" t="str">
        <f t="shared" si="44"/>
        <v/>
      </c>
      <c r="B250" s="146">
        <v>24</v>
      </c>
      <c r="C250" s="146" t="str">
        <f>IF(VLOOKUP(B250,Cクラス!$A$10:$I$229,5,FALSE)="","",VLOOKUP(B250,Cクラス!$A$10:$I$229,5,FALSE))</f>
        <v/>
      </c>
      <c r="D250" s="146" t="str">
        <f>IF(VLOOKUP(B250+0.5,Cクラス!$A$10:$I$229,5,FALSE)="","",VLOOKUP(B250+0.5,Cクラス!$A$10:$I$229,5,FALSE))</f>
        <v/>
      </c>
      <c r="E250" s="146" t="str">
        <f t="shared" si="48"/>
        <v>・</v>
      </c>
      <c r="F250" s="146" t="str">
        <f>IF(VLOOKUP(B250+0.25,Cクラス!$A$10:$I$229,5,FALSE)="","",VLOOKUP(B250+0.25,Cクラス!$A$10:$I$229,5,FALSE))</f>
        <v/>
      </c>
      <c r="G250" s="146" t="str">
        <f>IF(VLOOKUP(B250+0.75,Cクラス!$A$10:$I$229,5,FALSE)="","",VLOOKUP(B250+0.75,Cクラス!$A$10:$I$229,5,FALSE))</f>
        <v/>
      </c>
      <c r="H250" s="146" t="str">
        <f t="shared" si="49"/>
        <v>・</v>
      </c>
      <c r="I250" s="146" t="str">
        <f>IF(VLOOKUP(B250,Cクラス!$A$10:$I$229,2,FALSE)="","",VLOOKUP(B250,Cクラス!$A$10:$I$229,2,FALSE))</f>
        <v>BC</v>
      </c>
      <c r="J250" s="146" t="e">
        <f>データ!$B$4</f>
        <v>#N/A</v>
      </c>
      <c r="K250" s="146" t="e">
        <f>データ!$B$5</f>
        <v>#N/A</v>
      </c>
      <c r="L250" s="132" t="str">
        <f t="shared" si="47"/>
        <v/>
      </c>
      <c r="M250" s="141" t="str">
        <f>IF(VLOOKUP(B250,Cクラス!$A$10:$J$229,10,FALSE)="","",VLOOKUP(B250,Cクラス!$A$10:$J$229,10,FALSE))</f>
        <v/>
      </c>
      <c r="O250" s="132">
        <v>464</v>
      </c>
      <c r="P250" s="132" t="str">
        <f t="shared" si="38"/>
        <v/>
      </c>
      <c r="Q250" s="150" t="str">
        <f t="shared" si="39"/>
        <v/>
      </c>
      <c r="R250" s="150" t="str">
        <f t="shared" si="40"/>
        <v/>
      </c>
      <c r="S250" s="150" t="str">
        <f t="shared" si="41"/>
        <v/>
      </c>
      <c r="T250" s="132" t="str">
        <f t="shared" si="42"/>
        <v/>
      </c>
      <c r="U250" s="132" t="str">
        <f t="shared" si="43"/>
        <v/>
      </c>
      <c r="V250" s="142" t="str">
        <f t="shared" si="45"/>
        <v/>
      </c>
    </row>
    <row r="251" spans="1:22" x14ac:dyDescent="0.2">
      <c r="A251" s="139" t="str">
        <f t="shared" si="44"/>
        <v/>
      </c>
      <c r="B251" s="146">
        <v>25</v>
      </c>
      <c r="C251" s="146" t="str">
        <f>IF(VLOOKUP(B251,Cクラス!$A$10:$I$229,5,FALSE)="","",VLOOKUP(B251,Cクラス!$A$10:$I$229,5,FALSE))</f>
        <v/>
      </c>
      <c r="D251" s="146" t="str">
        <f>IF(VLOOKUP(B251+0.5,Cクラス!$A$10:$I$229,5,FALSE)="","",VLOOKUP(B251+0.5,Cクラス!$A$10:$I$229,5,FALSE))</f>
        <v/>
      </c>
      <c r="E251" s="146" t="str">
        <f t="shared" si="48"/>
        <v>・</v>
      </c>
      <c r="F251" s="146" t="str">
        <f>IF(VLOOKUP(B251+0.25,Cクラス!$A$10:$I$229,5,FALSE)="","",VLOOKUP(B251+0.25,Cクラス!$A$10:$I$229,5,FALSE))</f>
        <v/>
      </c>
      <c r="G251" s="146" t="str">
        <f>IF(VLOOKUP(B251+0.75,Cクラス!$A$10:$I$229,5,FALSE)="","",VLOOKUP(B251+0.75,Cクラス!$A$10:$I$229,5,FALSE))</f>
        <v/>
      </c>
      <c r="H251" s="146" t="str">
        <f t="shared" si="49"/>
        <v>・</v>
      </c>
      <c r="I251" s="146" t="str">
        <f>IF(VLOOKUP(B251,Cクラス!$A$10:$I$229,2,FALSE)="","",VLOOKUP(B251,Cクラス!$A$10:$I$229,2,FALSE))</f>
        <v>BC</v>
      </c>
      <c r="J251" s="146" t="e">
        <f>データ!$B$4</f>
        <v>#N/A</v>
      </c>
      <c r="K251" s="146" t="e">
        <f>データ!$B$5</f>
        <v>#N/A</v>
      </c>
      <c r="L251" s="132" t="str">
        <f t="shared" si="47"/>
        <v/>
      </c>
      <c r="M251" s="141" t="str">
        <f>IF(VLOOKUP(B251,Cクラス!$A$10:$J$229,10,FALSE)="","",VLOOKUP(B251,Cクラス!$A$10:$J$229,10,FALSE))</f>
        <v/>
      </c>
      <c r="O251" s="132">
        <v>465</v>
      </c>
      <c r="P251" s="132" t="str">
        <f t="shared" si="38"/>
        <v/>
      </c>
      <c r="Q251" s="150" t="str">
        <f t="shared" si="39"/>
        <v/>
      </c>
      <c r="R251" s="150" t="str">
        <f t="shared" si="40"/>
        <v/>
      </c>
      <c r="S251" s="150" t="str">
        <f t="shared" si="41"/>
        <v/>
      </c>
      <c r="T251" s="132" t="str">
        <f t="shared" si="42"/>
        <v/>
      </c>
      <c r="U251" s="132" t="str">
        <f t="shared" si="43"/>
        <v/>
      </c>
      <c r="V251" s="142" t="str">
        <f t="shared" si="45"/>
        <v/>
      </c>
    </row>
    <row r="252" spans="1:22" x14ac:dyDescent="0.2">
      <c r="A252" s="139" t="str">
        <f t="shared" si="44"/>
        <v/>
      </c>
      <c r="B252" s="146">
        <v>26</v>
      </c>
      <c r="C252" s="146" t="str">
        <f>IF(VLOOKUP(B252,Cクラス!$A$10:$I$229,5,FALSE)="","",VLOOKUP(B252,Cクラス!$A$10:$I$229,5,FALSE))</f>
        <v/>
      </c>
      <c r="D252" s="146" t="str">
        <f>IF(VLOOKUP(B252+0.5,Cクラス!$A$10:$I$229,5,FALSE)="","",VLOOKUP(B252+0.5,Cクラス!$A$10:$I$229,5,FALSE))</f>
        <v/>
      </c>
      <c r="E252" s="146" t="str">
        <f t="shared" si="48"/>
        <v>・</v>
      </c>
      <c r="F252" s="146" t="str">
        <f>IF(VLOOKUP(B252+0.25,Cクラス!$A$10:$I$229,5,FALSE)="","",VLOOKUP(B252+0.25,Cクラス!$A$10:$I$229,5,FALSE))</f>
        <v/>
      </c>
      <c r="G252" s="146" t="str">
        <f>IF(VLOOKUP(B252+0.75,Cクラス!$A$10:$I$229,5,FALSE)="","",VLOOKUP(B252+0.75,Cクラス!$A$10:$I$229,5,FALSE))</f>
        <v/>
      </c>
      <c r="H252" s="146" t="str">
        <f t="shared" si="49"/>
        <v>・</v>
      </c>
      <c r="I252" s="146" t="str">
        <f>IF(VLOOKUP(B252,Cクラス!$A$10:$I$229,2,FALSE)="","",VLOOKUP(B252,Cクラス!$A$10:$I$229,2,FALSE))</f>
        <v>BC</v>
      </c>
      <c r="J252" s="146" t="e">
        <f>データ!$B$4</f>
        <v>#N/A</v>
      </c>
      <c r="K252" s="146" t="e">
        <f>データ!$B$5</f>
        <v>#N/A</v>
      </c>
      <c r="L252" s="132" t="str">
        <f t="shared" si="47"/>
        <v/>
      </c>
      <c r="M252" s="141" t="str">
        <f>IF(VLOOKUP(B252,Cクラス!$A$10:$J$229,10,FALSE)="","",VLOOKUP(B252,Cクラス!$A$10:$J$229,10,FALSE))</f>
        <v/>
      </c>
      <c r="O252" s="132">
        <v>466</v>
      </c>
      <c r="P252" s="132" t="str">
        <f t="shared" si="38"/>
        <v/>
      </c>
      <c r="Q252" s="150" t="str">
        <f t="shared" si="39"/>
        <v/>
      </c>
      <c r="R252" s="150" t="str">
        <f t="shared" si="40"/>
        <v/>
      </c>
      <c r="S252" s="150" t="str">
        <f t="shared" si="41"/>
        <v/>
      </c>
      <c r="T252" s="132" t="str">
        <f t="shared" si="42"/>
        <v/>
      </c>
      <c r="U252" s="132" t="str">
        <f t="shared" si="43"/>
        <v/>
      </c>
      <c r="V252" s="142" t="str">
        <f t="shared" si="45"/>
        <v/>
      </c>
    </row>
    <row r="253" spans="1:22" x14ac:dyDescent="0.2">
      <c r="A253" s="139" t="str">
        <f t="shared" si="44"/>
        <v/>
      </c>
      <c r="B253" s="146">
        <v>27</v>
      </c>
      <c r="C253" s="146" t="str">
        <f>IF(VLOOKUP(B253,Cクラス!$A$10:$I$229,5,FALSE)="","",VLOOKUP(B253,Cクラス!$A$10:$I$229,5,FALSE))</f>
        <v/>
      </c>
      <c r="D253" s="146" t="str">
        <f>IF(VLOOKUP(B253+0.5,Cクラス!$A$10:$I$229,5,FALSE)="","",VLOOKUP(B253+0.5,Cクラス!$A$10:$I$229,5,FALSE))</f>
        <v/>
      </c>
      <c r="E253" s="146" t="str">
        <f t="shared" si="48"/>
        <v>・</v>
      </c>
      <c r="F253" s="146" t="str">
        <f>IF(VLOOKUP(B253+0.25,Cクラス!$A$10:$I$229,5,FALSE)="","",VLOOKUP(B253+0.25,Cクラス!$A$10:$I$229,5,FALSE))</f>
        <v/>
      </c>
      <c r="G253" s="146" t="str">
        <f>IF(VLOOKUP(B253+0.75,Cクラス!$A$10:$I$229,5,FALSE)="","",VLOOKUP(B253+0.75,Cクラス!$A$10:$I$229,5,FALSE))</f>
        <v/>
      </c>
      <c r="H253" s="146" t="str">
        <f t="shared" si="49"/>
        <v>・</v>
      </c>
      <c r="I253" s="146" t="str">
        <f>IF(VLOOKUP(B253,Cクラス!$A$10:$I$229,2,FALSE)="","",VLOOKUP(B253,Cクラス!$A$10:$I$229,2,FALSE))</f>
        <v>BC</v>
      </c>
      <c r="J253" s="146" t="e">
        <f>データ!$B$4</f>
        <v>#N/A</v>
      </c>
      <c r="K253" s="146" t="e">
        <f>データ!$B$5</f>
        <v>#N/A</v>
      </c>
      <c r="L253" s="132" t="str">
        <f t="shared" si="47"/>
        <v/>
      </c>
      <c r="M253" s="141" t="str">
        <f>IF(VLOOKUP(B253,Cクラス!$A$10:$J$229,10,FALSE)="","",VLOOKUP(B253,Cクラス!$A$10:$J$229,10,FALSE))</f>
        <v/>
      </c>
      <c r="O253" s="132">
        <v>467</v>
      </c>
      <c r="P253" s="132" t="str">
        <f t="shared" si="38"/>
        <v/>
      </c>
      <c r="Q253" s="150" t="str">
        <f t="shared" si="39"/>
        <v/>
      </c>
      <c r="R253" s="150" t="str">
        <f t="shared" si="40"/>
        <v/>
      </c>
      <c r="S253" s="150" t="str">
        <f t="shared" si="41"/>
        <v/>
      </c>
      <c r="T253" s="132" t="str">
        <f t="shared" si="42"/>
        <v/>
      </c>
      <c r="U253" s="132" t="str">
        <f t="shared" si="43"/>
        <v/>
      </c>
      <c r="V253" s="142" t="str">
        <f t="shared" si="45"/>
        <v/>
      </c>
    </row>
    <row r="254" spans="1:22" x14ac:dyDescent="0.2">
      <c r="A254" s="139" t="str">
        <f t="shared" si="44"/>
        <v/>
      </c>
      <c r="B254" s="146">
        <v>28</v>
      </c>
      <c r="C254" s="146" t="str">
        <f>IF(VLOOKUP(B254,Cクラス!$A$10:$I$229,5,FALSE)="","",VLOOKUP(B254,Cクラス!$A$10:$I$229,5,FALSE))</f>
        <v/>
      </c>
      <c r="D254" s="146" t="str">
        <f>IF(VLOOKUP(B254+0.5,Cクラス!$A$10:$I$229,5,FALSE)="","",VLOOKUP(B254+0.5,Cクラス!$A$10:$I$229,5,FALSE))</f>
        <v/>
      </c>
      <c r="E254" s="146" t="str">
        <f t="shared" si="48"/>
        <v>・</v>
      </c>
      <c r="F254" s="146" t="str">
        <f>IF(VLOOKUP(B254+0.25,Cクラス!$A$10:$I$229,5,FALSE)="","",VLOOKUP(B254+0.25,Cクラス!$A$10:$I$229,5,FALSE))</f>
        <v/>
      </c>
      <c r="G254" s="146" t="str">
        <f>IF(VLOOKUP(B254+0.75,Cクラス!$A$10:$I$229,5,FALSE)="","",VLOOKUP(B254+0.75,Cクラス!$A$10:$I$229,5,FALSE))</f>
        <v/>
      </c>
      <c r="H254" s="146" t="str">
        <f t="shared" si="49"/>
        <v>・</v>
      </c>
      <c r="I254" s="146" t="str">
        <f>IF(VLOOKUP(B254,Cクラス!$A$10:$I$229,2,FALSE)="","",VLOOKUP(B254,Cクラス!$A$10:$I$229,2,FALSE))</f>
        <v>BC</v>
      </c>
      <c r="J254" s="146" t="e">
        <f>データ!$B$4</f>
        <v>#N/A</v>
      </c>
      <c r="K254" s="146" t="e">
        <f>データ!$B$5</f>
        <v>#N/A</v>
      </c>
      <c r="L254" s="132" t="str">
        <f t="shared" si="47"/>
        <v/>
      </c>
      <c r="M254" s="141" t="str">
        <f>IF(VLOOKUP(B254,Cクラス!$A$10:$J$229,10,FALSE)="","",VLOOKUP(B254,Cクラス!$A$10:$J$229,10,FALSE))</f>
        <v/>
      </c>
      <c r="O254" s="132">
        <v>468</v>
      </c>
      <c r="P254" s="132" t="str">
        <f t="shared" si="38"/>
        <v/>
      </c>
      <c r="Q254" s="150" t="str">
        <f t="shared" si="39"/>
        <v/>
      </c>
      <c r="R254" s="150" t="str">
        <f t="shared" si="40"/>
        <v/>
      </c>
      <c r="S254" s="150" t="str">
        <f t="shared" si="41"/>
        <v/>
      </c>
      <c r="T254" s="132" t="str">
        <f t="shared" si="42"/>
        <v/>
      </c>
      <c r="U254" s="132" t="str">
        <f t="shared" si="43"/>
        <v/>
      </c>
      <c r="V254" s="142" t="str">
        <f t="shared" si="45"/>
        <v/>
      </c>
    </row>
    <row r="255" spans="1:22" x14ac:dyDescent="0.2">
      <c r="A255" s="139" t="str">
        <f t="shared" si="44"/>
        <v/>
      </c>
      <c r="B255" s="146">
        <v>29</v>
      </c>
      <c r="C255" s="146" t="str">
        <f>IF(VLOOKUP(B255,Cクラス!$A$10:$I$229,5,FALSE)="","",VLOOKUP(B255,Cクラス!$A$10:$I$229,5,FALSE))</f>
        <v/>
      </c>
      <c r="D255" s="146" t="str">
        <f>IF(VLOOKUP(B255+0.5,Cクラス!$A$10:$I$229,5,FALSE)="","",VLOOKUP(B255+0.5,Cクラス!$A$10:$I$229,5,FALSE))</f>
        <v/>
      </c>
      <c r="E255" s="146" t="str">
        <f t="shared" si="48"/>
        <v>・</v>
      </c>
      <c r="F255" s="146" t="str">
        <f>IF(VLOOKUP(B255+0.25,Cクラス!$A$10:$I$229,5,FALSE)="","",VLOOKUP(B255+0.25,Cクラス!$A$10:$I$229,5,FALSE))</f>
        <v/>
      </c>
      <c r="G255" s="146" t="str">
        <f>IF(VLOOKUP(B255+0.75,Cクラス!$A$10:$I$229,5,FALSE)="","",VLOOKUP(B255+0.75,Cクラス!$A$10:$I$229,5,FALSE))</f>
        <v/>
      </c>
      <c r="H255" s="146" t="str">
        <f t="shared" si="49"/>
        <v>・</v>
      </c>
      <c r="I255" s="146" t="str">
        <f>IF(VLOOKUP(B255,Cクラス!$A$10:$I$229,2,FALSE)="","",VLOOKUP(B255,Cクラス!$A$10:$I$229,2,FALSE))</f>
        <v>BC</v>
      </c>
      <c r="J255" s="146" t="e">
        <f>データ!$B$4</f>
        <v>#N/A</v>
      </c>
      <c r="K255" s="146" t="e">
        <f>データ!$B$5</f>
        <v>#N/A</v>
      </c>
      <c r="L255" s="132" t="str">
        <f t="shared" si="47"/>
        <v/>
      </c>
      <c r="M255" s="141" t="str">
        <f>IF(VLOOKUP(B255,Cクラス!$A$10:$J$229,10,FALSE)="","",VLOOKUP(B255,Cクラス!$A$10:$J$229,10,FALSE))</f>
        <v/>
      </c>
      <c r="O255" s="132">
        <v>469</v>
      </c>
      <c r="P255" s="132" t="str">
        <f t="shared" si="38"/>
        <v/>
      </c>
      <c r="Q255" s="150" t="str">
        <f t="shared" si="39"/>
        <v/>
      </c>
      <c r="R255" s="150" t="str">
        <f t="shared" si="40"/>
        <v/>
      </c>
      <c r="S255" s="150" t="str">
        <f t="shared" si="41"/>
        <v/>
      </c>
      <c r="T255" s="132" t="str">
        <f t="shared" si="42"/>
        <v/>
      </c>
      <c r="U255" s="132" t="str">
        <f t="shared" si="43"/>
        <v/>
      </c>
      <c r="V255" s="142" t="str">
        <f t="shared" si="45"/>
        <v/>
      </c>
    </row>
    <row r="256" spans="1:22" x14ac:dyDescent="0.2">
      <c r="A256" s="139" t="str">
        <f t="shared" si="44"/>
        <v/>
      </c>
      <c r="B256" s="146">
        <v>30</v>
      </c>
      <c r="C256" s="146" t="str">
        <f>IF(VLOOKUP(B256,Cクラス!$A$10:$I$229,5,FALSE)="","",VLOOKUP(B256,Cクラス!$A$10:$I$229,5,FALSE))</f>
        <v/>
      </c>
      <c r="D256" s="146" t="str">
        <f>IF(VLOOKUP(B256+0.5,Cクラス!$A$10:$I$229,5,FALSE)="","",VLOOKUP(B256+0.5,Cクラス!$A$10:$I$229,5,FALSE))</f>
        <v/>
      </c>
      <c r="E256" s="146" t="str">
        <f t="shared" si="48"/>
        <v>・</v>
      </c>
      <c r="F256" s="146" t="str">
        <f>IF(VLOOKUP(B256+0.25,Cクラス!$A$10:$I$229,5,FALSE)="","",VLOOKUP(B256+0.25,Cクラス!$A$10:$I$229,5,FALSE))</f>
        <v/>
      </c>
      <c r="G256" s="146" t="str">
        <f>IF(VLOOKUP(B256+0.75,Cクラス!$A$10:$I$229,5,FALSE)="","",VLOOKUP(B256+0.75,Cクラス!$A$10:$I$229,5,FALSE))</f>
        <v/>
      </c>
      <c r="H256" s="146" t="str">
        <f t="shared" si="49"/>
        <v>・</v>
      </c>
      <c r="I256" s="146" t="str">
        <f>IF(VLOOKUP(B256,Cクラス!$A$10:$I$229,2,FALSE)="","",VLOOKUP(B256,Cクラス!$A$10:$I$229,2,FALSE))</f>
        <v>BC</v>
      </c>
      <c r="J256" s="146" t="e">
        <f>データ!$B$4</f>
        <v>#N/A</v>
      </c>
      <c r="K256" s="146" t="e">
        <f>データ!$B$5</f>
        <v>#N/A</v>
      </c>
      <c r="L256" s="132" t="str">
        <f t="shared" si="47"/>
        <v/>
      </c>
      <c r="M256" s="141" t="str">
        <f>IF(VLOOKUP(B256,Cクラス!$A$10:$J$229,10,FALSE)="","",VLOOKUP(B256,Cクラス!$A$10:$J$229,10,FALSE))</f>
        <v/>
      </c>
      <c r="O256" s="132">
        <v>470</v>
      </c>
      <c r="P256" s="132" t="str">
        <f t="shared" si="38"/>
        <v/>
      </c>
      <c r="Q256" s="150" t="str">
        <f t="shared" si="39"/>
        <v/>
      </c>
      <c r="R256" s="150" t="str">
        <f t="shared" si="40"/>
        <v/>
      </c>
      <c r="S256" s="150" t="str">
        <f t="shared" si="41"/>
        <v/>
      </c>
      <c r="T256" s="132" t="str">
        <f t="shared" si="42"/>
        <v/>
      </c>
      <c r="U256" s="132" t="str">
        <f t="shared" si="43"/>
        <v/>
      </c>
      <c r="V256" s="142" t="str">
        <f t="shared" si="45"/>
        <v/>
      </c>
    </row>
    <row r="257" spans="1:22" x14ac:dyDescent="0.2">
      <c r="A257" s="139" t="str">
        <f t="shared" si="44"/>
        <v/>
      </c>
      <c r="B257" s="146">
        <v>31</v>
      </c>
      <c r="C257" s="146" t="str">
        <f>IF(VLOOKUP(B257,Cクラス!$A$10:$I$229,5,FALSE)="","",VLOOKUP(B257,Cクラス!$A$10:$I$229,5,FALSE))</f>
        <v/>
      </c>
      <c r="D257" s="146" t="str">
        <f>IF(VLOOKUP(B257+0.5,Cクラス!$A$10:$I$229,5,FALSE)="","",VLOOKUP(B257+0.5,Cクラス!$A$10:$I$229,5,FALSE))</f>
        <v/>
      </c>
      <c r="E257" s="146" t="str">
        <f t="shared" si="48"/>
        <v>・</v>
      </c>
      <c r="F257" s="146" t="str">
        <f>IF(VLOOKUP(B257+0.25,Cクラス!$A$10:$I$229,5,FALSE)="","",VLOOKUP(B257+0.25,Cクラス!$A$10:$I$229,5,FALSE))</f>
        <v/>
      </c>
      <c r="G257" s="146" t="str">
        <f>IF(VLOOKUP(B257+0.75,Cクラス!$A$10:$I$229,5,FALSE)="","",VLOOKUP(B257+0.75,Cクラス!$A$10:$I$229,5,FALSE))</f>
        <v/>
      </c>
      <c r="H257" s="146" t="str">
        <f t="shared" si="49"/>
        <v>・</v>
      </c>
      <c r="I257" s="146" t="str">
        <f>IF(VLOOKUP(B257,Cクラス!$A$10:$I$229,2,FALSE)="","",VLOOKUP(B257,Cクラス!$A$10:$I$229,2,FALSE))</f>
        <v>BC</v>
      </c>
      <c r="J257" s="146" t="e">
        <f>データ!$B$4</f>
        <v>#N/A</v>
      </c>
      <c r="K257" s="146" t="e">
        <f>データ!$B$5</f>
        <v>#N/A</v>
      </c>
      <c r="L257" s="132" t="str">
        <f t="shared" si="47"/>
        <v/>
      </c>
      <c r="M257" s="141" t="str">
        <f>IF(VLOOKUP(B257,Cクラス!$A$10:$J$229,10,FALSE)="","",VLOOKUP(B257,Cクラス!$A$10:$J$229,10,FALSE))</f>
        <v/>
      </c>
      <c r="O257" s="132">
        <v>471</v>
      </c>
      <c r="P257" s="132" t="str">
        <f t="shared" si="38"/>
        <v/>
      </c>
      <c r="Q257" s="150" t="str">
        <f t="shared" si="39"/>
        <v/>
      </c>
      <c r="R257" s="150" t="str">
        <f t="shared" si="40"/>
        <v/>
      </c>
      <c r="S257" s="150" t="str">
        <f t="shared" si="41"/>
        <v/>
      </c>
      <c r="T257" s="132" t="str">
        <f t="shared" si="42"/>
        <v/>
      </c>
      <c r="U257" s="132" t="str">
        <f t="shared" si="43"/>
        <v/>
      </c>
      <c r="V257" s="142" t="str">
        <f t="shared" si="45"/>
        <v/>
      </c>
    </row>
    <row r="258" spans="1:22" x14ac:dyDescent="0.2">
      <c r="A258" s="139" t="str">
        <f t="shared" si="44"/>
        <v/>
      </c>
      <c r="B258" s="146">
        <v>32</v>
      </c>
      <c r="C258" s="146" t="str">
        <f>IF(VLOOKUP(B258,Cクラス!$A$10:$I$229,5,FALSE)="","",VLOOKUP(B258,Cクラス!$A$10:$I$229,5,FALSE))</f>
        <v/>
      </c>
      <c r="D258" s="146" t="str">
        <f>IF(VLOOKUP(B258+0.5,Cクラス!$A$10:$I$229,5,FALSE)="","",VLOOKUP(B258+0.5,Cクラス!$A$10:$I$229,5,FALSE))</f>
        <v/>
      </c>
      <c r="E258" s="146" t="str">
        <f t="shared" si="48"/>
        <v>・</v>
      </c>
      <c r="F258" s="146" t="str">
        <f>IF(VLOOKUP(B258+0.25,Cクラス!$A$10:$I$229,5,FALSE)="","",VLOOKUP(B258+0.25,Cクラス!$A$10:$I$229,5,FALSE))</f>
        <v/>
      </c>
      <c r="G258" s="146" t="str">
        <f>IF(VLOOKUP(B258+0.75,Cクラス!$A$10:$I$229,5,FALSE)="","",VLOOKUP(B258+0.75,Cクラス!$A$10:$I$229,5,FALSE))</f>
        <v/>
      </c>
      <c r="H258" s="146" t="str">
        <f t="shared" si="49"/>
        <v>・</v>
      </c>
      <c r="I258" s="146" t="str">
        <f>IF(VLOOKUP(B258,Cクラス!$A$10:$I$229,2,FALSE)="","",VLOOKUP(B258,Cクラス!$A$10:$I$229,2,FALSE))</f>
        <v>BC</v>
      </c>
      <c r="J258" s="146" t="e">
        <f>データ!$B$4</f>
        <v>#N/A</v>
      </c>
      <c r="K258" s="146" t="e">
        <f>データ!$B$5</f>
        <v>#N/A</v>
      </c>
      <c r="L258" s="132" t="str">
        <f t="shared" si="47"/>
        <v/>
      </c>
      <c r="M258" s="141" t="str">
        <f>IF(VLOOKUP(B258,Cクラス!$A$10:$J$229,10,FALSE)="","",VLOOKUP(B258,Cクラス!$A$10:$J$229,10,FALSE))</f>
        <v/>
      </c>
      <c r="O258" s="132">
        <v>472</v>
      </c>
      <c r="P258" s="132" t="str">
        <f t="shared" si="38"/>
        <v/>
      </c>
      <c r="Q258" s="150" t="str">
        <f t="shared" si="39"/>
        <v/>
      </c>
      <c r="R258" s="150" t="str">
        <f t="shared" si="40"/>
        <v/>
      </c>
      <c r="S258" s="150" t="str">
        <f t="shared" si="41"/>
        <v/>
      </c>
      <c r="T258" s="132" t="str">
        <f t="shared" si="42"/>
        <v/>
      </c>
      <c r="U258" s="132" t="str">
        <f t="shared" si="43"/>
        <v/>
      </c>
      <c r="V258" s="142" t="str">
        <f t="shared" si="45"/>
        <v/>
      </c>
    </row>
    <row r="259" spans="1:22" x14ac:dyDescent="0.2">
      <c r="A259" s="139" t="str">
        <f t="shared" si="44"/>
        <v/>
      </c>
      <c r="B259" s="146">
        <v>33</v>
      </c>
      <c r="C259" s="146" t="str">
        <f>IF(VLOOKUP(B259,Cクラス!$A$10:$I$229,5,FALSE)="","",VLOOKUP(B259,Cクラス!$A$10:$I$229,5,FALSE))</f>
        <v/>
      </c>
      <c r="D259" s="146" t="str">
        <f>IF(VLOOKUP(B259+0.5,Cクラス!$A$10:$I$229,5,FALSE)="","",VLOOKUP(B259+0.5,Cクラス!$A$10:$I$229,5,FALSE))</f>
        <v/>
      </c>
      <c r="E259" s="146" t="str">
        <f t="shared" si="48"/>
        <v>・</v>
      </c>
      <c r="F259" s="146" t="str">
        <f>IF(VLOOKUP(B259+0.25,Cクラス!$A$10:$I$229,5,FALSE)="","",VLOOKUP(B259+0.25,Cクラス!$A$10:$I$229,5,FALSE))</f>
        <v/>
      </c>
      <c r="G259" s="146" t="str">
        <f>IF(VLOOKUP(B259+0.75,Cクラス!$A$10:$I$229,5,FALSE)="","",VLOOKUP(B259+0.75,Cクラス!$A$10:$I$229,5,FALSE))</f>
        <v/>
      </c>
      <c r="H259" s="146" t="str">
        <f t="shared" si="49"/>
        <v>・</v>
      </c>
      <c r="I259" s="146" t="str">
        <f>IF(VLOOKUP(B259,Cクラス!$A$10:$I$229,2,FALSE)="","",VLOOKUP(B259,Cクラス!$A$10:$I$229,2,FALSE))</f>
        <v>BC</v>
      </c>
      <c r="J259" s="146" t="e">
        <f>データ!$B$4</f>
        <v>#N/A</v>
      </c>
      <c r="K259" s="146" t="e">
        <f>データ!$B$5</f>
        <v>#N/A</v>
      </c>
      <c r="L259" s="132" t="str">
        <f t="shared" si="47"/>
        <v/>
      </c>
      <c r="M259" s="141" t="str">
        <f>IF(VLOOKUP(B259,Cクラス!$A$10:$J$229,10,FALSE)="","",VLOOKUP(B259,Cクラス!$A$10:$J$229,10,FALSE))</f>
        <v/>
      </c>
      <c r="O259" s="132">
        <v>473</v>
      </c>
      <c r="P259" s="132" t="str">
        <f t="shared" si="38"/>
        <v/>
      </c>
      <c r="Q259" s="150" t="str">
        <f t="shared" si="39"/>
        <v/>
      </c>
      <c r="R259" s="150" t="str">
        <f t="shared" si="40"/>
        <v/>
      </c>
      <c r="S259" s="150" t="str">
        <f t="shared" si="41"/>
        <v/>
      </c>
      <c r="T259" s="132" t="str">
        <f t="shared" si="42"/>
        <v/>
      </c>
      <c r="U259" s="132" t="str">
        <f t="shared" si="43"/>
        <v/>
      </c>
      <c r="V259" s="142" t="str">
        <f t="shared" si="45"/>
        <v/>
      </c>
    </row>
    <row r="260" spans="1:22" x14ac:dyDescent="0.2">
      <c r="A260" s="139" t="str">
        <f t="shared" si="44"/>
        <v/>
      </c>
      <c r="B260" s="146">
        <v>34</v>
      </c>
      <c r="C260" s="146" t="str">
        <f>IF(VLOOKUP(B260,Cクラス!$A$10:$I$229,5,FALSE)="","",VLOOKUP(B260,Cクラス!$A$10:$I$229,5,FALSE))</f>
        <v/>
      </c>
      <c r="D260" s="146" t="str">
        <f>IF(VLOOKUP(B260+0.5,Cクラス!$A$10:$I$229,5,FALSE)="","",VLOOKUP(B260+0.5,Cクラス!$A$10:$I$229,5,FALSE))</f>
        <v/>
      </c>
      <c r="E260" s="146" t="str">
        <f t="shared" si="48"/>
        <v>・</v>
      </c>
      <c r="F260" s="146" t="str">
        <f>IF(VLOOKUP(B260+0.25,Cクラス!$A$10:$I$229,5,FALSE)="","",VLOOKUP(B260+0.25,Cクラス!$A$10:$I$229,5,FALSE))</f>
        <v/>
      </c>
      <c r="G260" s="146" t="str">
        <f>IF(VLOOKUP(B260+0.75,Cクラス!$A$10:$I$229,5,FALSE)="","",VLOOKUP(B260+0.75,Cクラス!$A$10:$I$229,5,FALSE))</f>
        <v/>
      </c>
      <c r="H260" s="146" t="str">
        <f t="shared" si="49"/>
        <v>・</v>
      </c>
      <c r="I260" s="146" t="str">
        <f>IF(VLOOKUP(B260,Cクラス!$A$10:$I$229,2,FALSE)="","",VLOOKUP(B260,Cクラス!$A$10:$I$229,2,FALSE))</f>
        <v>BC</v>
      </c>
      <c r="J260" s="146" t="e">
        <f>データ!$B$4</f>
        <v>#N/A</v>
      </c>
      <c r="K260" s="146" t="e">
        <f>データ!$B$5</f>
        <v>#N/A</v>
      </c>
      <c r="L260" s="132" t="str">
        <f t="shared" si="47"/>
        <v/>
      </c>
      <c r="M260" s="141" t="str">
        <f>IF(VLOOKUP(B260,Cクラス!$A$10:$J$229,10,FALSE)="","",VLOOKUP(B260,Cクラス!$A$10:$J$229,10,FALSE))</f>
        <v/>
      </c>
      <c r="O260" s="132">
        <v>474</v>
      </c>
      <c r="P260" s="132" t="str">
        <f t="shared" si="38"/>
        <v/>
      </c>
      <c r="Q260" s="150" t="str">
        <f t="shared" si="39"/>
        <v/>
      </c>
      <c r="R260" s="150" t="str">
        <f t="shared" si="40"/>
        <v/>
      </c>
      <c r="S260" s="150" t="str">
        <f t="shared" si="41"/>
        <v/>
      </c>
      <c r="T260" s="132" t="str">
        <f t="shared" si="42"/>
        <v/>
      </c>
      <c r="U260" s="132" t="str">
        <f t="shared" si="43"/>
        <v/>
      </c>
      <c r="V260" s="142" t="str">
        <f t="shared" si="45"/>
        <v/>
      </c>
    </row>
    <row r="261" spans="1:22" x14ac:dyDescent="0.2">
      <c r="A261" s="139" t="str">
        <f t="shared" si="44"/>
        <v/>
      </c>
      <c r="B261" s="146">
        <v>35</v>
      </c>
      <c r="C261" s="146" t="str">
        <f>IF(VLOOKUP(B261,Cクラス!$A$10:$I$229,5,FALSE)="","",VLOOKUP(B261,Cクラス!$A$10:$I$229,5,FALSE))</f>
        <v/>
      </c>
      <c r="D261" s="146" t="str">
        <f>IF(VLOOKUP(B261+0.5,Cクラス!$A$10:$I$229,5,FALSE)="","",VLOOKUP(B261+0.5,Cクラス!$A$10:$I$229,5,FALSE))</f>
        <v/>
      </c>
      <c r="E261" s="146" t="str">
        <f t="shared" si="48"/>
        <v>・</v>
      </c>
      <c r="F261" s="146" t="str">
        <f>IF(VLOOKUP(B261+0.25,Cクラス!$A$10:$I$229,5,FALSE)="","",VLOOKUP(B261+0.25,Cクラス!$A$10:$I$229,5,FALSE))</f>
        <v/>
      </c>
      <c r="G261" s="146" t="str">
        <f>IF(VLOOKUP(B261+0.75,Cクラス!$A$10:$I$229,5,FALSE)="","",VLOOKUP(B261+0.75,Cクラス!$A$10:$I$229,5,FALSE))</f>
        <v/>
      </c>
      <c r="H261" s="146" t="str">
        <f t="shared" si="49"/>
        <v>・</v>
      </c>
      <c r="I261" s="146" t="str">
        <f>IF(VLOOKUP(B261,Cクラス!$A$10:$I$229,2,FALSE)="","",VLOOKUP(B261,Cクラス!$A$10:$I$229,2,FALSE))</f>
        <v>BC</v>
      </c>
      <c r="J261" s="146" t="e">
        <f>データ!$B$4</f>
        <v>#N/A</v>
      </c>
      <c r="K261" s="146" t="e">
        <f>データ!$B$5</f>
        <v>#N/A</v>
      </c>
      <c r="L261" s="132" t="str">
        <f t="shared" si="47"/>
        <v/>
      </c>
      <c r="M261" s="141" t="str">
        <f>IF(VLOOKUP(B261,Cクラス!$A$10:$J$229,10,FALSE)="","",VLOOKUP(B261,Cクラス!$A$10:$J$229,10,FALSE))</f>
        <v/>
      </c>
      <c r="O261" s="132">
        <v>475</v>
      </c>
      <c r="P261" s="132" t="str">
        <f t="shared" si="38"/>
        <v/>
      </c>
      <c r="Q261" s="150" t="str">
        <f t="shared" si="39"/>
        <v/>
      </c>
      <c r="R261" s="150" t="str">
        <f t="shared" si="40"/>
        <v/>
      </c>
      <c r="S261" s="150" t="str">
        <f t="shared" si="41"/>
        <v/>
      </c>
      <c r="T261" s="132" t="str">
        <f t="shared" si="42"/>
        <v/>
      </c>
      <c r="U261" s="132" t="str">
        <f t="shared" si="43"/>
        <v/>
      </c>
      <c r="V261" s="142" t="str">
        <f t="shared" si="45"/>
        <v/>
      </c>
    </row>
    <row r="262" spans="1:22" x14ac:dyDescent="0.2">
      <c r="A262" s="139" t="str">
        <f t="shared" si="44"/>
        <v/>
      </c>
      <c r="B262" s="146">
        <v>36</v>
      </c>
      <c r="C262" s="146" t="str">
        <f>IF(VLOOKUP(B262,Cクラス!$A$10:$I$229,5,FALSE)="","",VLOOKUP(B262,Cクラス!$A$10:$I$229,5,FALSE))</f>
        <v/>
      </c>
      <c r="D262" s="146" t="str">
        <f>IF(VLOOKUP(B262+0.5,Cクラス!$A$10:$I$229,5,FALSE)="","",VLOOKUP(B262+0.5,Cクラス!$A$10:$I$229,5,FALSE))</f>
        <v/>
      </c>
      <c r="E262" s="146" t="str">
        <f t="shared" si="48"/>
        <v>・</v>
      </c>
      <c r="F262" s="146" t="str">
        <f>IF(VLOOKUP(B262+0.25,Cクラス!$A$10:$I$229,5,FALSE)="","",VLOOKUP(B262+0.25,Cクラス!$A$10:$I$229,5,FALSE))</f>
        <v/>
      </c>
      <c r="G262" s="146" t="str">
        <f>IF(VLOOKUP(B262+0.75,Cクラス!$A$10:$I$229,5,FALSE)="","",VLOOKUP(B262+0.75,Cクラス!$A$10:$I$229,5,FALSE))</f>
        <v/>
      </c>
      <c r="H262" s="146" t="str">
        <f t="shared" si="49"/>
        <v>・</v>
      </c>
      <c r="I262" s="146" t="str">
        <f>IF(VLOOKUP(B262,Cクラス!$A$10:$I$229,2,FALSE)="","",VLOOKUP(B262,Cクラス!$A$10:$I$229,2,FALSE))</f>
        <v>BC</v>
      </c>
      <c r="J262" s="146" t="e">
        <f>データ!$B$4</f>
        <v>#N/A</v>
      </c>
      <c r="K262" s="146" t="e">
        <f>データ!$B$5</f>
        <v>#N/A</v>
      </c>
      <c r="L262" s="132" t="str">
        <f t="shared" si="47"/>
        <v/>
      </c>
      <c r="M262" s="141" t="str">
        <f>IF(VLOOKUP(B262,Cクラス!$A$10:$J$229,10,FALSE)="","",VLOOKUP(B262,Cクラス!$A$10:$J$229,10,FALSE))</f>
        <v/>
      </c>
      <c r="O262" s="132">
        <v>476</v>
      </c>
      <c r="P262" s="132" t="str">
        <f t="shared" si="38"/>
        <v/>
      </c>
      <c r="Q262" s="150" t="str">
        <f t="shared" si="39"/>
        <v/>
      </c>
      <c r="R262" s="150" t="str">
        <f t="shared" si="40"/>
        <v/>
      </c>
      <c r="S262" s="150" t="str">
        <f t="shared" si="41"/>
        <v/>
      </c>
      <c r="T262" s="132" t="str">
        <f t="shared" si="42"/>
        <v/>
      </c>
      <c r="U262" s="132" t="str">
        <f t="shared" si="43"/>
        <v/>
      </c>
      <c r="V262" s="142" t="str">
        <f t="shared" si="45"/>
        <v/>
      </c>
    </row>
    <row r="263" spans="1:22" x14ac:dyDescent="0.2">
      <c r="A263" s="139" t="str">
        <f t="shared" si="44"/>
        <v/>
      </c>
      <c r="B263" s="146">
        <v>37</v>
      </c>
      <c r="C263" s="146" t="str">
        <f>IF(VLOOKUP(B263,Cクラス!$A$10:$I$229,5,FALSE)="","",VLOOKUP(B263,Cクラス!$A$10:$I$229,5,FALSE))</f>
        <v/>
      </c>
      <c r="D263" s="146" t="str">
        <f>IF(VLOOKUP(B263+0.5,Cクラス!$A$10:$I$229,5,FALSE)="","",VLOOKUP(B263+0.5,Cクラス!$A$10:$I$229,5,FALSE))</f>
        <v/>
      </c>
      <c r="E263" s="146" t="str">
        <f t="shared" si="48"/>
        <v>・</v>
      </c>
      <c r="F263" s="146" t="str">
        <f>IF(VLOOKUP(B263+0.25,Cクラス!$A$10:$I$229,5,FALSE)="","",VLOOKUP(B263+0.25,Cクラス!$A$10:$I$229,5,FALSE))</f>
        <v/>
      </c>
      <c r="G263" s="146" t="str">
        <f>IF(VLOOKUP(B263+0.75,Cクラス!$A$10:$I$229,5,FALSE)="","",VLOOKUP(B263+0.75,Cクラス!$A$10:$I$229,5,FALSE))</f>
        <v/>
      </c>
      <c r="H263" s="146" t="str">
        <f t="shared" si="49"/>
        <v>・</v>
      </c>
      <c r="I263" s="146" t="str">
        <f>IF(VLOOKUP(B263,Cクラス!$A$10:$I$229,2,FALSE)="","",VLOOKUP(B263,Cクラス!$A$10:$I$229,2,FALSE))</f>
        <v>BC</v>
      </c>
      <c r="J263" s="146" t="e">
        <f>データ!$B$4</f>
        <v>#N/A</v>
      </c>
      <c r="K263" s="146" t="e">
        <f>データ!$B$5</f>
        <v>#N/A</v>
      </c>
      <c r="L263" s="132" t="str">
        <f t="shared" si="47"/>
        <v/>
      </c>
      <c r="M263" s="141" t="str">
        <f>IF(VLOOKUP(B263,Cクラス!$A$10:$J$229,10,FALSE)="","",VLOOKUP(B263,Cクラス!$A$10:$J$229,10,FALSE))</f>
        <v/>
      </c>
      <c r="O263" s="132">
        <v>477</v>
      </c>
      <c r="P263" s="132" t="str">
        <f t="shared" ref="P263:P326" si="50">IFERROR(VLOOKUP(O263,$A$7:$K$336,2,FALSE),"")</f>
        <v/>
      </c>
      <c r="Q263" s="150" t="str">
        <f t="shared" ref="Q263:Q326" si="51">IFERROR(VLOOKUP(O263,$A$7:$K$336,5,FALSE),"")</f>
        <v/>
      </c>
      <c r="R263" s="150" t="str">
        <f t="shared" ref="R263:R326" si="52">IFERROR(VLOOKUP(O263,$A$7:$K$336,8,FALSE),"")</f>
        <v/>
      </c>
      <c r="S263" s="150" t="str">
        <f t="shared" ref="S263:S326" si="53">IFERROR(VLOOKUP(O263,$A$7:$K$336,10,FALSE),"")</f>
        <v/>
      </c>
      <c r="T263" s="132" t="str">
        <f t="shared" ref="T263:T326" si="54">IFERROR(VLOOKUP(O263,$A$7:$K$336,11,FALSE),"")</f>
        <v/>
      </c>
      <c r="U263" s="132" t="str">
        <f t="shared" ref="U263:U326" si="55">IFERROR(VLOOKUP(O263,$A$7:$K$336,9,FALSE),"")</f>
        <v/>
      </c>
      <c r="V263" s="142" t="str">
        <f t="shared" si="45"/>
        <v/>
      </c>
    </row>
    <row r="264" spans="1:22" x14ac:dyDescent="0.2">
      <c r="A264" s="139" t="str">
        <f t="shared" ref="A264:A328" si="56">IFERROR(RANK(L264,$L$7:$L$336,1),"")</f>
        <v/>
      </c>
      <c r="B264" s="146">
        <v>38</v>
      </c>
      <c r="C264" s="146" t="str">
        <f>IF(VLOOKUP(B264,Cクラス!$A$10:$I$229,5,FALSE)="","",VLOOKUP(B264,Cクラス!$A$10:$I$229,5,FALSE))</f>
        <v/>
      </c>
      <c r="D264" s="146" t="str">
        <f>IF(VLOOKUP(B264+0.5,Cクラス!$A$10:$I$229,5,FALSE)="","",VLOOKUP(B264+0.5,Cクラス!$A$10:$I$229,5,FALSE))</f>
        <v/>
      </c>
      <c r="E264" s="146" t="str">
        <f t="shared" si="48"/>
        <v>・</v>
      </c>
      <c r="F264" s="146" t="str">
        <f>IF(VLOOKUP(B264+0.25,Cクラス!$A$10:$I$229,5,FALSE)="","",VLOOKUP(B264+0.25,Cクラス!$A$10:$I$229,5,FALSE))</f>
        <v/>
      </c>
      <c r="G264" s="146" t="str">
        <f>IF(VLOOKUP(B264+0.75,Cクラス!$A$10:$I$229,5,FALSE)="","",VLOOKUP(B264+0.75,Cクラス!$A$10:$I$229,5,FALSE))</f>
        <v/>
      </c>
      <c r="H264" s="146" t="str">
        <f t="shared" si="49"/>
        <v>・</v>
      </c>
      <c r="I264" s="146" t="str">
        <f>IF(VLOOKUP(B264,Cクラス!$A$10:$I$229,2,FALSE)="","",VLOOKUP(B264,Cクラス!$A$10:$I$229,2,FALSE))</f>
        <v>BC</v>
      </c>
      <c r="J264" s="146" t="e">
        <f>データ!$B$4</f>
        <v>#N/A</v>
      </c>
      <c r="K264" s="146" t="e">
        <f>データ!$B$5</f>
        <v>#N/A</v>
      </c>
      <c r="L264" s="132" t="str">
        <f t="shared" si="47"/>
        <v/>
      </c>
      <c r="M264" s="141" t="str">
        <f>IF(VLOOKUP(B264,Cクラス!$A$10:$J$229,10,FALSE)="","",VLOOKUP(B264,Cクラス!$A$10:$J$229,10,FALSE))</f>
        <v/>
      </c>
      <c r="O264" s="132">
        <v>478</v>
      </c>
      <c r="P264" s="132" t="str">
        <f t="shared" si="50"/>
        <v/>
      </c>
      <c r="Q264" s="150" t="str">
        <f t="shared" si="51"/>
        <v/>
      </c>
      <c r="R264" s="150" t="str">
        <f t="shared" si="52"/>
        <v/>
      </c>
      <c r="S264" s="150" t="str">
        <f t="shared" si="53"/>
        <v/>
      </c>
      <c r="T264" s="132" t="str">
        <f t="shared" si="54"/>
        <v/>
      </c>
      <c r="U264" s="132" t="str">
        <f t="shared" si="55"/>
        <v/>
      </c>
      <c r="V264" s="142" t="str">
        <f t="shared" ref="V264:V327" si="57">IFERROR(VLOOKUP(O264,$A$7:$M$336,13,FALSE),"")</f>
        <v/>
      </c>
    </row>
    <row r="265" spans="1:22" x14ac:dyDescent="0.2">
      <c r="A265" s="139" t="str">
        <f t="shared" si="56"/>
        <v/>
      </c>
      <c r="B265" s="146">
        <v>39</v>
      </c>
      <c r="C265" s="146" t="str">
        <f>IF(VLOOKUP(B265,Cクラス!$A$10:$I$229,5,FALSE)="","",VLOOKUP(B265,Cクラス!$A$10:$I$229,5,FALSE))</f>
        <v/>
      </c>
      <c r="D265" s="146" t="str">
        <f>IF(VLOOKUP(B265+0.5,Cクラス!$A$10:$I$229,5,FALSE)="","",VLOOKUP(B265+0.5,Cクラス!$A$10:$I$229,5,FALSE))</f>
        <v/>
      </c>
      <c r="E265" s="146" t="str">
        <f t="shared" si="48"/>
        <v>・</v>
      </c>
      <c r="F265" s="146" t="str">
        <f>IF(VLOOKUP(B265+0.25,Cクラス!$A$10:$I$229,5,FALSE)="","",VLOOKUP(B265+0.25,Cクラス!$A$10:$I$229,5,FALSE))</f>
        <v/>
      </c>
      <c r="G265" s="146" t="str">
        <f>IF(VLOOKUP(B265+0.75,Cクラス!$A$10:$I$229,5,FALSE)="","",VLOOKUP(B265+0.75,Cクラス!$A$10:$I$229,5,FALSE))</f>
        <v/>
      </c>
      <c r="H265" s="146" t="str">
        <f t="shared" si="49"/>
        <v>・</v>
      </c>
      <c r="I265" s="146" t="str">
        <f>IF(VLOOKUP(B265,Cクラス!$A$10:$I$229,2,FALSE)="","",VLOOKUP(B265,Cクラス!$A$10:$I$229,2,FALSE))</f>
        <v>BC</v>
      </c>
      <c r="J265" s="146" t="e">
        <f>データ!$B$4</f>
        <v>#N/A</v>
      </c>
      <c r="K265" s="146" t="e">
        <f>データ!$B$5</f>
        <v>#N/A</v>
      </c>
      <c r="L265" s="132" t="str">
        <f t="shared" si="47"/>
        <v/>
      </c>
      <c r="M265" s="141" t="str">
        <f>IF(VLOOKUP(B265,Cクラス!$A$10:$J$229,10,FALSE)="","",VLOOKUP(B265,Cクラス!$A$10:$J$229,10,FALSE))</f>
        <v/>
      </c>
      <c r="O265" s="132">
        <v>479</v>
      </c>
      <c r="P265" s="132" t="str">
        <f t="shared" si="50"/>
        <v/>
      </c>
      <c r="Q265" s="150" t="str">
        <f t="shared" si="51"/>
        <v/>
      </c>
      <c r="R265" s="150" t="str">
        <f t="shared" si="52"/>
        <v/>
      </c>
      <c r="S265" s="150" t="str">
        <f t="shared" si="53"/>
        <v/>
      </c>
      <c r="T265" s="132" t="str">
        <f t="shared" si="54"/>
        <v/>
      </c>
      <c r="U265" s="132" t="str">
        <f t="shared" si="55"/>
        <v/>
      </c>
      <c r="V265" s="142" t="str">
        <f t="shared" si="57"/>
        <v/>
      </c>
    </row>
    <row r="266" spans="1:22" x14ac:dyDescent="0.2">
      <c r="A266" s="139" t="str">
        <f t="shared" si="56"/>
        <v/>
      </c>
      <c r="B266" s="146">
        <v>40</v>
      </c>
      <c r="C266" s="146" t="str">
        <f>IF(VLOOKUP(B266,Cクラス!$A$10:$I$229,5,FALSE)="","",VLOOKUP(B266,Cクラス!$A$10:$I$229,5,FALSE))</f>
        <v/>
      </c>
      <c r="D266" s="146" t="str">
        <f>IF(VLOOKUP(B266+0.5,Cクラス!$A$10:$I$229,5,FALSE)="","",VLOOKUP(B266+0.5,Cクラス!$A$10:$I$229,5,FALSE))</f>
        <v/>
      </c>
      <c r="E266" s="146" t="str">
        <f t="shared" si="48"/>
        <v>・</v>
      </c>
      <c r="F266" s="146" t="str">
        <f>IF(VLOOKUP(B266+0.25,Cクラス!$A$10:$I$229,5,FALSE)="","",VLOOKUP(B266+0.25,Cクラス!$A$10:$I$229,5,FALSE))</f>
        <v/>
      </c>
      <c r="G266" s="146" t="str">
        <f>IF(VLOOKUP(B266+0.75,Cクラス!$A$10:$I$229,5,FALSE)="","",VLOOKUP(B266+0.75,Cクラス!$A$10:$I$229,5,FALSE))</f>
        <v/>
      </c>
      <c r="H266" s="146" t="str">
        <f t="shared" si="49"/>
        <v>・</v>
      </c>
      <c r="I266" s="146" t="str">
        <f>IF(VLOOKUP(B266,Cクラス!$A$10:$I$229,2,FALSE)="","",VLOOKUP(B266,Cクラス!$A$10:$I$229,2,FALSE))</f>
        <v>BC</v>
      </c>
      <c r="J266" s="146" t="e">
        <f>データ!$B$4</f>
        <v>#N/A</v>
      </c>
      <c r="K266" s="146" t="e">
        <f>データ!$B$5</f>
        <v>#N/A</v>
      </c>
      <c r="L266" s="132" t="str">
        <f t="shared" si="47"/>
        <v/>
      </c>
      <c r="M266" s="141" t="str">
        <f>IF(VLOOKUP(B266,Cクラス!$A$10:$J$229,10,FALSE)="","",VLOOKUP(B266,Cクラス!$A$10:$J$229,10,FALSE))</f>
        <v/>
      </c>
      <c r="O266" s="132">
        <v>480</v>
      </c>
      <c r="P266" s="132" t="str">
        <f t="shared" si="50"/>
        <v/>
      </c>
      <c r="Q266" s="150" t="str">
        <f t="shared" si="51"/>
        <v/>
      </c>
      <c r="R266" s="150" t="str">
        <f t="shared" si="52"/>
        <v/>
      </c>
      <c r="S266" s="150" t="str">
        <f t="shared" si="53"/>
        <v/>
      </c>
      <c r="T266" s="132" t="str">
        <f t="shared" si="54"/>
        <v/>
      </c>
      <c r="U266" s="132" t="str">
        <f t="shared" si="55"/>
        <v/>
      </c>
      <c r="V266" s="142" t="str">
        <f t="shared" si="57"/>
        <v/>
      </c>
    </row>
    <row r="267" spans="1:22" x14ac:dyDescent="0.2">
      <c r="A267" s="139" t="str">
        <f t="shared" si="56"/>
        <v/>
      </c>
      <c r="B267" s="146">
        <v>41</v>
      </c>
      <c r="C267" s="146" t="str">
        <f>IF(VLOOKUP(B267,Cクラス!$A$10:$I$229,5,FALSE)="","",VLOOKUP(B267,Cクラス!$A$10:$I$229,5,FALSE))</f>
        <v/>
      </c>
      <c r="D267" s="146" t="str">
        <f>IF(VLOOKUP(B267+0.5,Cクラス!$A$10:$I$229,5,FALSE)="","",VLOOKUP(B267+0.5,Cクラス!$A$10:$I$229,5,FALSE))</f>
        <v/>
      </c>
      <c r="E267" s="146" t="str">
        <f t="shared" si="48"/>
        <v>・</v>
      </c>
      <c r="F267" s="146" t="str">
        <f>IF(VLOOKUP(B267+0.25,Cクラス!$A$10:$I$229,5,FALSE)="","",VLOOKUP(B267+0.25,Cクラス!$A$10:$I$229,5,FALSE))</f>
        <v/>
      </c>
      <c r="G267" s="146" t="str">
        <f>IF(VLOOKUP(B267+0.75,Cクラス!$A$10:$I$229,5,FALSE)="","",VLOOKUP(B267+0.75,Cクラス!$A$10:$I$229,5,FALSE))</f>
        <v/>
      </c>
      <c r="H267" s="146" t="str">
        <f t="shared" si="49"/>
        <v>・</v>
      </c>
      <c r="I267" s="146" t="str">
        <f>IF(VLOOKUP(B267,Cクラス!$A$10:$I$229,2,FALSE)="","",VLOOKUP(B267,Cクラス!$A$10:$I$229,2,FALSE))</f>
        <v>BC</v>
      </c>
      <c r="J267" s="146" t="e">
        <f>データ!$B$4</f>
        <v>#N/A</v>
      </c>
      <c r="K267" s="146" t="e">
        <f>データ!$B$5</f>
        <v>#N/A</v>
      </c>
      <c r="L267" s="132" t="str">
        <f t="shared" si="47"/>
        <v/>
      </c>
      <c r="M267" s="141" t="str">
        <f>IF(VLOOKUP(B267,Cクラス!$A$10:$J$229,10,FALSE)="","",VLOOKUP(B267,Cクラス!$A$10:$J$229,10,FALSE))</f>
        <v/>
      </c>
      <c r="O267" s="132">
        <v>481</v>
      </c>
      <c r="P267" s="132" t="str">
        <f t="shared" si="50"/>
        <v/>
      </c>
      <c r="Q267" s="150" t="str">
        <f t="shared" si="51"/>
        <v/>
      </c>
      <c r="R267" s="150" t="str">
        <f t="shared" si="52"/>
        <v/>
      </c>
      <c r="S267" s="150" t="str">
        <f t="shared" si="53"/>
        <v/>
      </c>
      <c r="T267" s="132" t="str">
        <f t="shared" si="54"/>
        <v/>
      </c>
      <c r="U267" s="132" t="str">
        <f t="shared" si="55"/>
        <v/>
      </c>
      <c r="V267" s="142" t="str">
        <f t="shared" si="57"/>
        <v/>
      </c>
    </row>
    <row r="268" spans="1:22" x14ac:dyDescent="0.2">
      <c r="A268" s="139" t="str">
        <f t="shared" si="56"/>
        <v/>
      </c>
      <c r="B268" s="146">
        <v>42</v>
      </c>
      <c r="C268" s="146" t="str">
        <f>IF(VLOOKUP(B268,Cクラス!$A$10:$I$229,5,FALSE)="","",VLOOKUP(B268,Cクラス!$A$10:$I$229,5,FALSE))</f>
        <v/>
      </c>
      <c r="D268" s="146" t="str">
        <f>IF(VLOOKUP(B268+0.5,Cクラス!$A$10:$I$229,5,FALSE)="","",VLOOKUP(B268+0.5,Cクラス!$A$10:$I$229,5,FALSE))</f>
        <v/>
      </c>
      <c r="E268" s="146" t="str">
        <f t="shared" si="48"/>
        <v>・</v>
      </c>
      <c r="F268" s="146" t="str">
        <f>IF(VLOOKUP(B268+0.25,Cクラス!$A$10:$I$229,5,FALSE)="","",VLOOKUP(B268+0.25,Cクラス!$A$10:$I$229,5,FALSE))</f>
        <v/>
      </c>
      <c r="G268" s="146" t="str">
        <f>IF(VLOOKUP(B268+0.75,Cクラス!$A$10:$I$229,5,FALSE)="","",VLOOKUP(B268+0.75,Cクラス!$A$10:$I$229,5,FALSE))</f>
        <v/>
      </c>
      <c r="H268" s="146" t="str">
        <f t="shared" si="49"/>
        <v>・</v>
      </c>
      <c r="I268" s="146" t="str">
        <f>IF(VLOOKUP(B268,Cクラス!$A$10:$I$229,2,FALSE)="","",VLOOKUP(B268,Cクラス!$A$10:$I$229,2,FALSE))</f>
        <v>BC</v>
      </c>
      <c r="J268" s="146" t="e">
        <f>データ!$B$4</f>
        <v>#N/A</v>
      </c>
      <c r="K268" s="146" t="e">
        <f>データ!$B$5</f>
        <v>#N/A</v>
      </c>
      <c r="L268" s="132" t="str">
        <f t="shared" si="47"/>
        <v/>
      </c>
      <c r="M268" s="141" t="str">
        <f>IF(VLOOKUP(B268,Cクラス!$A$10:$J$229,10,FALSE)="","",VLOOKUP(B268,Cクラス!$A$10:$J$229,10,FALSE))</f>
        <v/>
      </c>
      <c r="O268" s="132">
        <v>482</v>
      </c>
      <c r="P268" s="132" t="str">
        <f t="shared" si="50"/>
        <v/>
      </c>
      <c r="Q268" s="150" t="str">
        <f t="shared" si="51"/>
        <v/>
      </c>
      <c r="R268" s="150" t="str">
        <f t="shared" si="52"/>
        <v/>
      </c>
      <c r="S268" s="150" t="str">
        <f t="shared" si="53"/>
        <v/>
      </c>
      <c r="T268" s="132" t="str">
        <f t="shared" si="54"/>
        <v/>
      </c>
      <c r="U268" s="132" t="str">
        <f t="shared" si="55"/>
        <v/>
      </c>
      <c r="V268" s="142" t="str">
        <f t="shared" si="57"/>
        <v/>
      </c>
    </row>
    <row r="269" spans="1:22" x14ac:dyDescent="0.2">
      <c r="A269" s="139" t="str">
        <f t="shared" si="56"/>
        <v/>
      </c>
      <c r="B269" s="146">
        <v>43</v>
      </c>
      <c r="C269" s="146" t="str">
        <f>IF(VLOOKUP(B269,Cクラス!$A$10:$I$229,5,FALSE)="","",VLOOKUP(B269,Cクラス!$A$10:$I$229,5,FALSE))</f>
        <v/>
      </c>
      <c r="D269" s="146" t="str">
        <f>IF(VLOOKUP(B269+0.5,Cクラス!$A$10:$I$229,5,FALSE)="","",VLOOKUP(B269+0.5,Cクラス!$A$10:$I$229,5,FALSE))</f>
        <v/>
      </c>
      <c r="E269" s="146" t="str">
        <f t="shared" si="48"/>
        <v>・</v>
      </c>
      <c r="F269" s="146" t="str">
        <f>IF(VLOOKUP(B269+0.25,Cクラス!$A$10:$I$229,5,FALSE)="","",VLOOKUP(B269+0.25,Cクラス!$A$10:$I$229,5,FALSE))</f>
        <v/>
      </c>
      <c r="G269" s="146" t="str">
        <f>IF(VLOOKUP(B269+0.75,Cクラス!$A$10:$I$229,5,FALSE)="","",VLOOKUP(B269+0.75,Cクラス!$A$10:$I$229,5,FALSE))</f>
        <v/>
      </c>
      <c r="H269" s="146" t="str">
        <f t="shared" si="49"/>
        <v>・</v>
      </c>
      <c r="I269" s="146" t="str">
        <f>IF(VLOOKUP(B269,Cクラス!$A$10:$I$229,2,FALSE)="","",VLOOKUP(B269,Cクラス!$A$10:$I$229,2,FALSE))</f>
        <v>BC</v>
      </c>
      <c r="J269" s="146" t="e">
        <f>データ!$B$4</f>
        <v>#N/A</v>
      </c>
      <c r="K269" s="146" t="e">
        <f>データ!$B$5</f>
        <v>#N/A</v>
      </c>
      <c r="L269" s="132" t="str">
        <f t="shared" si="47"/>
        <v/>
      </c>
      <c r="M269" s="141" t="str">
        <f>IF(VLOOKUP(B269,Cクラス!$A$10:$J$229,10,FALSE)="","",VLOOKUP(B269,Cクラス!$A$10:$J$229,10,FALSE))</f>
        <v/>
      </c>
      <c r="O269" s="132">
        <v>483</v>
      </c>
      <c r="P269" s="132" t="str">
        <f t="shared" si="50"/>
        <v/>
      </c>
      <c r="Q269" s="150" t="str">
        <f t="shared" si="51"/>
        <v/>
      </c>
      <c r="R269" s="150" t="str">
        <f t="shared" si="52"/>
        <v/>
      </c>
      <c r="S269" s="150" t="str">
        <f t="shared" si="53"/>
        <v/>
      </c>
      <c r="T269" s="132" t="str">
        <f t="shared" si="54"/>
        <v/>
      </c>
      <c r="U269" s="132" t="str">
        <f t="shared" si="55"/>
        <v/>
      </c>
      <c r="V269" s="142" t="str">
        <f t="shared" si="57"/>
        <v/>
      </c>
    </row>
    <row r="270" spans="1:22" x14ac:dyDescent="0.2">
      <c r="A270" s="139" t="str">
        <f t="shared" si="56"/>
        <v/>
      </c>
      <c r="B270" s="146">
        <v>44</v>
      </c>
      <c r="C270" s="146" t="str">
        <f>IF(VLOOKUP(B270,Cクラス!$A$10:$I$229,5,FALSE)="","",VLOOKUP(B270,Cクラス!$A$10:$I$229,5,FALSE))</f>
        <v/>
      </c>
      <c r="D270" s="146" t="str">
        <f>IF(VLOOKUP(B270+0.5,Cクラス!$A$10:$I$229,5,FALSE)="","",VLOOKUP(B270+0.5,Cクラス!$A$10:$I$229,5,FALSE))</f>
        <v/>
      </c>
      <c r="E270" s="146" t="str">
        <f t="shared" si="48"/>
        <v>・</v>
      </c>
      <c r="F270" s="146" t="str">
        <f>IF(VLOOKUP(B270+0.25,Cクラス!$A$10:$I$229,5,FALSE)="","",VLOOKUP(B270+0.25,Cクラス!$A$10:$I$229,5,FALSE))</f>
        <v/>
      </c>
      <c r="G270" s="146" t="str">
        <f>IF(VLOOKUP(B270+0.75,Cクラス!$A$10:$I$229,5,FALSE)="","",VLOOKUP(B270+0.75,Cクラス!$A$10:$I$229,5,FALSE))</f>
        <v/>
      </c>
      <c r="H270" s="146" t="str">
        <f t="shared" si="49"/>
        <v>・</v>
      </c>
      <c r="I270" s="146" t="str">
        <f>IF(VLOOKUP(B270,Cクラス!$A$10:$I$229,2,FALSE)="","",VLOOKUP(B270,Cクラス!$A$10:$I$229,2,FALSE))</f>
        <v>BC</v>
      </c>
      <c r="J270" s="146" t="e">
        <f>データ!$B$4</f>
        <v>#N/A</v>
      </c>
      <c r="K270" s="146" t="e">
        <f>データ!$B$5</f>
        <v>#N/A</v>
      </c>
      <c r="L270" s="132" t="str">
        <f t="shared" si="47"/>
        <v/>
      </c>
      <c r="M270" s="141" t="str">
        <f>IF(VLOOKUP(B270,Cクラス!$A$10:$J$229,10,FALSE)="","",VLOOKUP(B270,Cクラス!$A$10:$J$229,10,FALSE))</f>
        <v/>
      </c>
      <c r="O270" s="132">
        <v>484</v>
      </c>
      <c r="P270" s="132" t="str">
        <f t="shared" si="50"/>
        <v/>
      </c>
      <c r="Q270" s="150" t="str">
        <f t="shared" si="51"/>
        <v/>
      </c>
      <c r="R270" s="150" t="str">
        <f t="shared" si="52"/>
        <v/>
      </c>
      <c r="S270" s="150" t="str">
        <f t="shared" si="53"/>
        <v/>
      </c>
      <c r="T270" s="132" t="str">
        <f t="shared" si="54"/>
        <v/>
      </c>
      <c r="U270" s="132" t="str">
        <f t="shared" si="55"/>
        <v/>
      </c>
      <c r="V270" s="142" t="str">
        <f t="shared" si="57"/>
        <v/>
      </c>
    </row>
    <row r="271" spans="1:22" x14ac:dyDescent="0.2">
      <c r="A271" s="139" t="str">
        <f t="shared" si="56"/>
        <v/>
      </c>
      <c r="B271" s="146">
        <v>45</v>
      </c>
      <c r="C271" s="146" t="str">
        <f>IF(VLOOKUP(B271,Cクラス!$A$10:$I$229,5,FALSE)="","",VLOOKUP(B271,Cクラス!$A$10:$I$229,5,FALSE))</f>
        <v/>
      </c>
      <c r="D271" s="146" t="str">
        <f>IF(VLOOKUP(B271+0.5,Cクラス!$A$10:$I$229,5,FALSE)="","",VLOOKUP(B271+0.5,Cクラス!$A$10:$I$229,5,FALSE))</f>
        <v/>
      </c>
      <c r="E271" s="146" t="str">
        <f t="shared" si="48"/>
        <v>・</v>
      </c>
      <c r="F271" s="146" t="str">
        <f>IF(VLOOKUP(B271+0.25,Cクラス!$A$10:$I$229,5,FALSE)="","",VLOOKUP(B271+0.25,Cクラス!$A$10:$I$229,5,FALSE))</f>
        <v/>
      </c>
      <c r="G271" s="146" t="str">
        <f>IF(VLOOKUP(B271+0.75,Cクラス!$A$10:$I$229,5,FALSE)="","",VLOOKUP(B271+0.75,Cクラス!$A$10:$I$229,5,FALSE))</f>
        <v/>
      </c>
      <c r="H271" s="146" t="str">
        <f t="shared" si="49"/>
        <v>・</v>
      </c>
      <c r="I271" s="146" t="str">
        <f>IF(VLOOKUP(B271,Cクラス!$A$10:$I$229,2,FALSE)="","",VLOOKUP(B271,Cクラス!$A$10:$I$229,2,FALSE))</f>
        <v>BC</v>
      </c>
      <c r="J271" s="146" t="e">
        <f>データ!$B$4</f>
        <v>#N/A</v>
      </c>
      <c r="K271" s="146" t="e">
        <f>データ!$B$5</f>
        <v>#N/A</v>
      </c>
      <c r="L271" s="132" t="str">
        <f t="shared" si="47"/>
        <v/>
      </c>
      <c r="M271" s="141" t="str">
        <f>IF(VLOOKUP(B271,Cクラス!$A$10:$J$229,10,FALSE)="","",VLOOKUP(B271,Cクラス!$A$10:$J$229,10,FALSE))</f>
        <v/>
      </c>
      <c r="O271" s="132">
        <v>485</v>
      </c>
      <c r="P271" s="132" t="str">
        <f t="shared" si="50"/>
        <v/>
      </c>
      <c r="Q271" s="150" t="str">
        <f t="shared" si="51"/>
        <v/>
      </c>
      <c r="R271" s="150" t="str">
        <f t="shared" si="52"/>
        <v/>
      </c>
      <c r="S271" s="150" t="str">
        <f t="shared" si="53"/>
        <v/>
      </c>
      <c r="T271" s="132" t="str">
        <f t="shared" si="54"/>
        <v/>
      </c>
      <c r="U271" s="132" t="str">
        <f t="shared" si="55"/>
        <v/>
      </c>
      <c r="V271" s="142" t="str">
        <f t="shared" si="57"/>
        <v/>
      </c>
    </row>
    <row r="272" spans="1:22" x14ac:dyDescent="0.2">
      <c r="A272" s="139" t="str">
        <f t="shared" si="56"/>
        <v/>
      </c>
      <c r="B272" s="146">
        <v>46</v>
      </c>
      <c r="C272" s="146" t="str">
        <f>IF(VLOOKUP(B272,Cクラス!$A$10:$I$229,5,FALSE)="","",VLOOKUP(B272,Cクラス!$A$10:$I$229,5,FALSE))</f>
        <v/>
      </c>
      <c r="D272" s="146" t="str">
        <f>IF(VLOOKUP(B272+0.5,Cクラス!$A$10:$I$229,5,FALSE)="","",VLOOKUP(B272+0.5,Cクラス!$A$10:$I$229,5,FALSE))</f>
        <v/>
      </c>
      <c r="E272" s="146" t="str">
        <f t="shared" si="48"/>
        <v>・</v>
      </c>
      <c r="F272" s="146" t="str">
        <f>IF(VLOOKUP(B272+0.25,Cクラス!$A$10:$I$229,5,FALSE)="","",VLOOKUP(B272+0.25,Cクラス!$A$10:$I$229,5,FALSE))</f>
        <v/>
      </c>
      <c r="G272" s="146" t="str">
        <f>IF(VLOOKUP(B272+0.75,Cクラス!$A$10:$I$229,5,FALSE)="","",VLOOKUP(B272+0.75,Cクラス!$A$10:$I$229,5,FALSE))</f>
        <v/>
      </c>
      <c r="H272" s="146" t="str">
        <f t="shared" si="49"/>
        <v>・</v>
      </c>
      <c r="I272" s="146" t="str">
        <f>IF(VLOOKUP(B272,Cクラス!$A$10:$I$229,2,FALSE)="","",VLOOKUP(B272,Cクラス!$A$10:$I$229,2,FALSE))</f>
        <v>BC</v>
      </c>
      <c r="J272" s="146" t="e">
        <f>データ!$B$4</f>
        <v>#N/A</v>
      </c>
      <c r="K272" s="146" t="e">
        <f>データ!$B$5</f>
        <v>#N/A</v>
      </c>
      <c r="L272" s="132" t="str">
        <f t="shared" si="47"/>
        <v/>
      </c>
      <c r="M272" s="141" t="str">
        <f>IF(VLOOKUP(B272,Cクラス!$A$10:$J$229,10,FALSE)="","",VLOOKUP(B272,Cクラス!$A$10:$J$229,10,FALSE))</f>
        <v/>
      </c>
      <c r="O272" s="132">
        <v>486</v>
      </c>
      <c r="P272" s="132" t="str">
        <f t="shared" si="50"/>
        <v/>
      </c>
      <c r="Q272" s="150" t="str">
        <f t="shared" si="51"/>
        <v/>
      </c>
      <c r="R272" s="150" t="str">
        <f t="shared" si="52"/>
        <v/>
      </c>
      <c r="S272" s="150" t="str">
        <f t="shared" si="53"/>
        <v/>
      </c>
      <c r="T272" s="132" t="str">
        <f t="shared" si="54"/>
        <v/>
      </c>
      <c r="U272" s="132" t="str">
        <f t="shared" si="55"/>
        <v/>
      </c>
      <c r="V272" s="142" t="str">
        <f t="shared" si="57"/>
        <v/>
      </c>
    </row>
    <row r="273" spans="1:22" x14ac:dyDescent="0.2">
      <c r="A273" s="139" t="str">
        <f t="shared" si="56"/>
        <v/>
      </c>
      <c r="B273" s="146">
        <v>47</v>
      </c>
      <c r="C273" s="146" t="str">
        <f>IF(VLOOKUP(B273,Cクラス!$A$10:$I$229,5,FALSE)="","",VLOOKUP(B273,Cクラス!$A$10:$I$229,5,FALSE))</f>
        <v/>
      </c>
      <c r="D273" s="146" t="str">
        <f>IF(VLOOKUP(B273+0.5,Cクラス!$A$10:$I$229,5,FALSE)="","",VLOOKUP(B273+0.5,Cクラス!$A$10:$I$229,5,FALSE))</f>
        <v/>
      </c>
      <c r="E273" s="146" t="str">
        <f t="shared" si="48"/>
        <v>・</v>
      </c>
      <c r="F273" s="146" t="str">
        <f>IF(VLOOKUP(B273+0.25,Cクラス!$A$10:$I$229,5,FALSE)="","",VLOOKUP(B273+0.25,Cクラス!$A$10:$I$229,5,FALSE))</f>
        <v/>
      </c>
      <c r="G273" s="146" t="str">
        <f>IF(VLOOKUP(B273+0.75,Cクラス!$A$10:$I$229,5,FALSE)="","",VLOOKUP(B273+0.75,Cクラス!$A$10:$I$229,5,FALSE))</f>
        <v/>
      </c>
      <c r="H273" s="146" t="str">
        <f t="shared" si="49"/>
        <v>・</v>
      </c>
      <c r="I273" s="146" t="str">
        <f>IF(VLOOKUP(B273,Cクラス!$A$10:$I$229,2,FALSE)="","",VLOOKUP(B273,Cクラス!$A$10:$I$229,2,FALSE))</f>
        <v>BC</v>
      </c>
      <c r="J273" s="146" t="e">
        <f>データ!$B$4</f>
        <v>#N/A</v>
      </c>
      <c r="K273" s="146" t="e">
        <f>データ!$B$5</f>
        <v>#N/A</v>
      </c>
      <c r="L273" s="132" t="str">
        <f t="shared" si="47"/>
        <v/>
      </c>
      <c r="M273" s="141" t="str">
        <f>IF(VLOOKUP(B273,Cクラス!$A$10:$J$229,10,FALSE)="","",VLOOKUP(B273,Cクラス!$A$10:$J$229,10,FALSE))</f>
        <v/>
      </c>
      <c r="O273" s="132">
        <v>487</v>
      </c>
      <c r="P273" s="132" t="str">
        <f t="shared" si="50"/>
        <v/>
      </c>
      <c r="Q273" s="150" t="str">
        <f t="shared" si="51"/>
        <v/>
      </c>
      <c r="R273" s="150" t="str">
        <f t="shared" si="52"/>
        <v/>
      </c>
      <c r="S273" s="150" t="str">
        <f t="shared" si="53"/>
        <v/>
      </c>
      <c r="T273" s="132" t="str">
        <f t="shared" si="54"/>
        <v/>
      </c>
      <c r="U273" s="132" t="str">
        <f t="shared" si="55"/>
        <v/>
      </c>
      <c r="V273" s="142" t="str">
        <f t="shared" si="57"/>
        <v/>
      </c>
    </row>
    <row r="274" spans="1:22" x14ac:dyDescent="0.2">
      <c r="A274" s="139" t="str">
        <f t="shared" si="56"/>
        <v/>
      </c>
      <c r="B274" s="146">
        <v>48</v>
      </c>
      <c r="C274" s="146" t="str">
        <f>IF(VLOOKUP(B274,Cクラス!$A$10:$I$229,5,FALSE)="","",VLOOKUP(B274,Cクラス!$A$10:$I$229,5,FALSE))</f>
        <v/>
      </c>
      <c r="D274" s="146" t="str">
        <f>IF(VLOOKUP(B274+0.5,Cクラス!$A$10:$I$229,5,FALSE)="","",VLOOKUP(B274+0.5,Cクラス!$A$10:$I$229,5,FALSE))</f>
        <v/>
      </c>
      <c r="E274" s="146" t="str">
        <f t="shared" si="48"/>
        <v>・</v>
      </c>
      <c r="F274" s="146" t="str">
        <f>IF(VLOOKUP(B274+0.25,Cクラス!$A$10:$I$229,5,FALSE)="","",VLOOKUP(B274+0.25,Cクラス!$A$10:$I$229,5,FALSE))</f>
        <v/>
      </c>
      <c r="G274" s="146" t="str">
        <f>IF(VLOOKUP(B274+0.75,Cクラス!$A$10:$I$229,5,FALSE)="","",VLOOKUP(B274+0.75,Cクラス!$A$10:$I$229,5,FALSE))</f>
        <v/>
      </c>
      <c r="H274" s="146" t="str">
        <f t="shared" si="49"/>
        <v>・</v>
      </c>
      <c r="I274" s="146" t="str">
        <f>IF(VLOOKUP(B274,Cクラス!$A$10:$I$229,2,FALSE)="","",VLOOKUP(B274,Cクラス!$A$10:$I$229,2,FALSE))</f>
        <v>BC</v>
      </c>
      <c r="J274" s="146" t="e">
        <f>データ!$B$4</f>
        <v>#N/A</v>
      </c>
      <c r="K274" s="146" t="e">
        <f>データ!$B$5</f>
        <v>#N/A</v>
      </c>
      <c r="L274" s="132" t="str">
        <f t="shared" si="47"/>
        <v/>
      </c>
      <c r="M274" s="141" t="str">
        <f>IF(VLOOKUP(B274,Cクラス!$A$10:$J$229,10,FALSE)="","",VLOOKUP(B274,Cクラス!$A$10:$J$229,10,FALSE))</f>
        <v/>
      </c>
      <c r="O274" s="132">
        <v>488</v>
      </c>
      <c r="P274" s="132" t="str">
        <f t="shared" si="50"/>
        <v/>
      </c>
      <c r="Q274" s="150" t="str">
        <f t="shared" si="51"/>
        <v/>
      </c>
      <c r="R274" s="150" t="str">
        <f t="shared" si="52"/>
        <v/>
      </c>
      <c r="S274" s="150" t="str">
        <f t="shared" si="53"/>
        <v/>
      </c>
      <c r="T274" s="132" t="str">
        <f t="shared" si="54"/>
        <v/>
      </c>
      <c r="U274" s="132" t="str">
        <f t="shared" si="55"/>
        <v/>
      </c>
      <c r="V274" s="142" t="str">
        <f t="shared" si="57"/>
        <v/>
      </c>
    </row>
    <row r="275" spans="1:22" x14ac:dyDescent="0.2">
      <c r="A275" s="139" t="str">
        <f t="shared" si="56"/>
        <v/>
      </c>
      <c r="B275" s="146">
        <v>49</v>
      </c>
      <c r="C275" s="146" t="str">
        <f>IF(VLOOKUP(B275,Cクラス!$A$10:$I$229,5,FALSE)="","",VLOOKUP(B275,Cクラス!$A$10:$I$229,5,FALSE))</f>
        <v/>
      </c>
      <c r="D275" s="146" t="str">
        <f>IF(VLOOKUP(B275+0.5,Cクラス!$A$10:$I$229,5,FALSE)="","",VLOOKUP(B275+0.5,Cクラス!$A$10:$I$229,5,FALSE))</f>
        <v/>
      </c>
      <c r="E275" s="146" t="str">
        <f t="shared" si="48"/>
        <v>・</v>
      </c>
      <c r="F275" s="146" t="str">
        <f>IF(VLOOKUP(B275+0.25,Cクラス!$A$10:$I$229,5,FALSE)="","",VLOOKUP(B275+0.25,Cクラス!$A$10:$I$229,5,FALSE))</f>
        <v/>
      </c>
      <c r="G275" s="146" t="str">
        <f>IF(VLOOKUP(B275+0.75,Cクラス!$A$10:$I$229,5,FALSE)="","",VLOOKUP(B275+0.75,Cクラス!$A$10:$I$229,5,FALSE))</f>
        <v/>
      </c>
      <c r="H275" s="146" t="str">
        <f t="shared" si="49"/>
        <v>・</v>
      </c>
      <c r="I275" s="146" t="str">
        <f>IF(VLOOKUP(B275,Cクラス!$A$10:$I$229,2,FALSE)="","",VLOOKUP(B275,Cクラス!$A$10:$I$229,2,FALSE))</f>
        <v>BC</v>
      </c>
      <c r="J275" s="146" t="e">
        <f>データ!$B$4</f>
        <v>#N/A</v>
      </c>
      <c r="K275" s="146" t="e">
        <f>データ!$B$5</f>
        <v>#N/A</v>
      </c>
      <c r="L275" s="132" t="str">
        <f t="shared" si="47"/>
        <v/>
      </c>
      <c r="M275" s="141" t="str">
        <f>IF(VLOOKUP(B275,Cクラス!$A$10:$J$229,10,FALSE)="","",VLOOKUP(B275,Cクラス!$A$10:$J$229,10,FALSE))</f>
        <v/>
      </c>
      <c r="O275" s="132">
        <v>489</v>
      </c>
      <c r="P275" s="132" t="str">
        <f t="shared" si="50"/>
        <v/>
      </c>
      <c r="Q275" s="150" t="str">
        <f t="shared" si="51"/>
        <v/>
      </c>
      <c r="R275" s="150" t="str">
        <f t="shared" si="52"/>
        <v/>
      </c>
      <c r="S275" s="150" t="str">
        <f t="shared" si="53"/>
        <v/>
      </c>
      <c r="T275" s="132" t="str">
        <f t="shared" si="54"/>
        <v/>
      </c>
      <c r="U275" s="132" t="str">
        <f t="shared" si="55"/>
        <v/>
      </c>
      <c r="V275" s="142" t="str">
        <f t="shared" si="57"/>
        <v/>
      </c>
    </row>
    <row r="276" spans="1:22" x14ac:dyDescent="0.2">
      <c r="A276" s="139" t="str">
        <f t="shared" si="56"/>
        <v/>
      </c>
      <c r="B276" s="146">
        <v>50</v>
      </c>
      <c r="C276" s="146" t="str">
        <f>IF(VLOOKUP(B276,Cクラス!$A$10:$I$229,5,FALSE)="","",VLOOKUP(B276,Cクラス!$A$10:$I$229,5,FALSE))</f>
        <v/>
      </c>
      <c r="D276" s="146" t="str">
        <f>IF(VLOOKUP(B276+0.5,Cクラス!$A$10:$I$229,5,FALSE)="","",VLOOKUP(B276+0.5,Cクラス!$A$10:$I$229,5,FALSE))</f>
        <v/>
      </c>
      <c r="E276" s="146" t="str">
        <f t="shared" si="48"/>
        <v>・</v>
      </c>
      <c r="F276" s="146" t="str">
        <f>IF(VLOOKUP(B276+0.25,Cクラス!$A$10:$I$229,5,FALSE)="","",VLOOKUP(B276+0.25,Cクラス!$A$10:$I$229,5,FALSE))</f>
        <v/>
      </c>
      <c r="G276" s="146" t="str">
        <f>IF(VLOOKUP(B276+0.75,Cクラス!$A$10:$I$229,5,FALSE)="","",VLOOKUP(B276+0.75,Cクラス!$A$10:$I$229,5,FALSE))</f>
        <v/>
      </c>
      <c r="H276" s="146" t="str">
        <f t="shared" si="49"/>
        <v>・</v>
      </c>
      <c r="I276" s="146" t="str">
        <f>IF(VLOOKUP(B276,Cクラス!$A$10:$I$229,2,FALSE)="","",VLOOKUP(B276,Cクラス!$A$10:$I$229,2,FALSE))</f>
        <v>BC</v>
      </c>
      <c r="J276" s="146" t="e">
        <f>データ!$B$4</f>
        <v>#N/A</v>
      </c>
      <c r="K276" s="146" t="e">
        <f>データ!$B$5</f>
        <v>#N/A</v>
      </c>
      <c r="L276" s="132" t="str">
        <f t="shared" si="47"/>
        <v/>
      </c>
      <c r="M276" s="141" t="str">
        <f>IF(VLOOKUP(B276,Cクラス!$A$10:$J$229,10,FALSE)="","",VLOOKUP(B276,Cクラス!$A$10:$J$229,10,FALSE))</f>
        <v/>
      </c>
      <c r="O276" s="132">
        <v>490</v>
      </c>
      <c r="P276" s="132" t="str">
        <f t="shared" si="50"/>
        <v/>
      </c>
      <c r="Q276" s="150" t="str">
        <f t="shared" si="51"/>
        <v/>
      </c>
      <c r="R276" s="150" t="str">
        <f t="shared" si="52"/>
        <v/>
      </c>
      <c r="S276" s="150" t="str">
        <f t="shared" si="53"/>
        <v/>
      </c>
      <c r="T276" s="132" t="str">
        <f t="shared" si="54"/>
        <v/>
      </c>
      <c r="U276" s="132" t="str">
        <f t="shared" si="55"/>
        <v/>
      </c>
      <c r="V276" s="142" t="str">
        <f t="shared" si="57"/>
        <v/>
      </c>
    </row>
    <row r="277" spans="1:22" x14ac:dyDescent="0.2">
      <c r="A277" s="139" t="str">
        <f t="shared" si="56"/>
        <v/>
      </c>
      <c r="B277" s="146">
        <v>51</v>
      </c>
      <c r="C277" s="146" t="str">
        <f>IF(VLOOKUP(B277,Cクラス!$A$10:$I$229,5,FALSE)="","",VLOOKUP(B277,Cクラス!$A$10:$I$229,5,FALSE))</f>
        <v/>
      </c>
      <c r="D277" s="146" t="str">
        <f>IF(VLOOKUP(B277+0.5,Cクラス!$A$10:$I$229,5,FALSE)="","",VLOOKUP(B277+0.5,Cクラス!$A$10:$I$229,5,FALSE))</f>
        <v/>
      </c>
      <c r="E277" s="146" t="str">
        <f t="shared" si="48"/>
        <v>・</v>
      </c>
      <c r="F277" s="146" t="str">
        <f>IF(VLOOKUP(B277+0.25,Cクラス!$A$10:$I$229,5,FALSE)="","",VLOOKUP(B277+0.25,Cクラス!$A$10:$I$229,5,FALSE))</f>
        <v/>
      </c>
      <c r="G277" s="146" t="str">
        <f>IF(VLOOKUP(B277+0.75,Cクラス!$A$10:$I$229,5,FALSE)="","",VLOOKUP(B277+0.75,Cクラス!$A$10:$I$229,5,FALSE))</f>
        <v/>
      </c>
      <c r="H277" s="146" t="str">
        <f t="shared" si="49"/>
        <v>・</v>
      </c>
      <c r="I277" s="146" t="str">
        <f>IF(VLOOKUP(B277,Cクラス!$A$10:$I$229,2,FALSE)="","",VLOOKUP(B277,Cクラス!$A$10:$I$229,2,FALSE))</f>
        <v>BC</v>
      </c>
      <c r="J277" s="146" t="e">
        <f>データ!$B$4</f>
        <v>#N/A</v>
      </c>
      <c r="K277" s="146" t="e">
        <f>データ!$B$5</f>
        <v>#N/A</v>
      </c>
      <c r="L277" s="132" t="str">
        <f t="shared" si="47"/>
        <v/>
      </c>
      <c r="M277" s="141" t="str">
        <f>IF(VLOOKUP(B277,Cクラス!$A$10:$J$229,10,FALSE)="","",VLOOKUP(B277,Cクラス!$A$10:$J$229,10,FALSE))</f>
        <v/>
      </c>
      <c r="O277" s="132">
        <v>491</v>
      </c>
      <c r="P277" s="132" t="str">
        <f t="shared" si="50"/>
        <v/>
      </c>
      <c r="Q277" s="150" t="str">
        <f t="shared" si="51"/>
        <v/>
      </c>
      <c r="R277" s="150" t="str">
        <f t="shared" si="52"/>
        <v/>
      </c>
      <c r="S277" s="150" t="str">
        <f t="shared" si="53"/>
        <v/>
      </c>
      <c r="T277" s="132" t="str">
        <f t="shared" si="54"/>
        <v/>
      </c>
      <c r="U277" s="132" t="str">
        <f t="shared" si="55"/>
        <v/>
      </c>
      <c r="V277" s="142" t="str">
        <f t="shared" si="57"/>
        <v/>
      </c>
    </row>
    <row r="278" spans="1:22" x14ac:dyDescent="0.2">
      <c r="A278" s="139" t="str">
        <f t="shared" si="56"/>
        <v/>
      </c>
      <c r="B278" s="146">
        <v>52</v>
      </c>
      <c r="C278" s="146" t="str">
        <f>IF(VLOOKUP(B278,Cクラス!$A$10:$I$229,5,FALSE)="","",VLOOKUP(B278,Cクラス!$A$10:$I$229,5,FALSE))</f>
        <v/>
      </c>
      <c r="D278" s="146" t="str">
        <f>IF(VLOOKUP(B278+0.5,Cクラス!$A$10:$I$229,5,FALSE)="","",VLOOKUP(B278+0.5,Cクラス!$A$10:$I$229,5,FALSE))</f>
        <v/>
      </c>
      <c r="E278" s="146" t="str">
        <f t="shared" si="48"/>
        <v>・</v>
      </c>
      <c r="F278" s="146" t="str">
        <f>IF(VLOOKUP(B278+0.25,Cクラス!$A$10:$I$229,5,FALSE)="","",VLOOKUP(B278+0.25,Cクラス!$A$10:$I$229,5,FALSE))</f>
        <v/>
      </c>
      <c r="G278" s="146" t="str">
        <f>IF(VLOOKUP(B278+0.75,Cクラス!$A$10:$I$229,5,FALSE)="","",VLOOKUP(B278+0.75,Cクラス!$A$10:$I$229,5,FALSE))</f>
        <v/>
      </c>
      <c r="H278" s="146" t="str">
        <f t="shared" si="49"/>
        <v>・</v>
      </c>
      <c r="I278" s="146" t="str">
        <f>IF(VLOOKUP(B278,Cクラス!$A$10:$I$229,2,FALSE)="","",VLOOKUP(B278,Cクラス!$A$10:$I$229,2,FALSE))</f>
        <v>BC</v>
      </c>
      <c r="J278" s="146" t="e">
        <f>データ!$B$4</f>
        <v>#N/A</v>
      </c>
      <c r="K278" s="146" t="e">
        <f>データ!$B$5</f>
        <v>#N/A</v>
      </c>
      <c r="L278" s="132" t="str">
        <f t="shared" si="47"/>
        <v/>
      </c>
      <c r="M278" s="141" t="str">
        <f>IF(VLOOKUP(B278,Cクラス!$A$10:$J$229,10,FALSE)="","",VLOOKUP(B278,Cクラス!$A$10:$J$229,10,FALSE))</f>
        <v/>
      </c>
      <c r="O278" s="132">
        <v>492</v>
      </c>
      <c r="P278" s="132" t="str">
        <f t="shared" si="50"/>
        <v/>
      </c>
      <c r="Q278" s="150" t="str">
        <f t="shared" si="51"/>
        <v/>
      </c>
      <c r="R278" s="150" t="str">
        <f t="shared" si="52"/>
        <v/>
      </c>
      <c r="S278" s="150" t="str">
        <f t="shared" si="53"/>
        <v/>
      </c>
      <c r="T278" s="132" t="str">
        <f t="shared" si="54"/>
        <v/>
      </c>
      <c r="U278" s="132" t="str">
        <f t="shared" si="55"/>
        <v/>
      </c>
      <c r="V278" s="142" t="str">
        <f t="shared" si="57"/>
        <v/>
      </c>
    </row>
    <row r="279" spans="1:22" x14ac:dyDescent="0.2">
      <c r="A279" s="139" t="str">
        <f t="shared" si="56"/>
        <v/>
      </c>
      <c r="B279" s="146">
        <v>53</v>
      </c>
      <c r="C279" s="146" t="str">
        <f>IF(VLOOKUP(B279,Cクラス!$A$10:$I$229,5,FALSE)="","",VLOOKUP(B279,Cクラス!$A$10:$I$229,5,FALSE))</f>
        <v/>
      </c>
      <c r="D279" s="146" t="str">
        <f>IF(VLOOKUP(B279+0.5,Cクラス!$A$10:$I$229,5,FALSE)="","",VLOOKUP(B279+0.5,Cクラス!$A$10:$I$229,5,FALSE))</f>
        <v/>
      </c>
      <c r="E279" s="146" t="str">
        <f t="shared" si="48"/>
        <v>・</v>
      </c>
      <c r="F279" s="146" t="str">
        <f>IF(VLOOKUP(B279+0.25,Cクラス!$A$10:$I$229,5,FALSE)="","",VLOOKUP(B279+0.25,Cクラス!$A$10:$I$229,5,FALSE))</f>
        <v/>
      </c>
      <c r="G279" s="146" t="str">
        <f>IF(VLOOKUP(B279+0.75,Cクラス!$A$10:$I$229,5,FALSE)="","",VLOOKUP(B279+0.75,Cクラス!$A$10:$I$229,5,FALSE))</f>
        <v/>
      </c>
      <c r="H279" s="146" t="str">
        <f t="shared" si="49"/>
        <v>・</v>
      </c>
      <c r="I279" s="146" t="str">
        <f>IF(VLOOKUP(B279,Cクラス!$A$10:$I$229,2,FALSE)="","",VLOOKUP(B279,Cクラス!$A$10:$I$229,2,FALSE))</f>
        <v>BC</v>
      </c>
      <c r="J279" s="146" t="e">
        <f>データ!$B$4</f>
        <v>#N/A</v>
      </c>
      <c r="K279" s="146" t="e">
        <f>データ!$B$5</f>
        <v>#N/A</v>
      </c>
      <c r="L279" s="132" t="str">
        <f t="shared" si="47"/>
        <v/>
      </c>
      <c r="M279" s="141" t="str">
        <f>IF(VLOOKUP(B279,Cクラス!$A$10:$J$229,10,FALSE)="","",VLOOKUP(B279,Cクラス!$A$10:$J$229,10,FALSE))</f>
        <v/>
      </c>
      <c r="O279" s="132">
        <v>493</v>
      </c>
      <c r="P279" s="132" t="str">
        <f t="shared" si="50"/>
        <v/>
      </c>
      <c r="Q279" s="150" t="str">
        <f t="shared" si="51"/>
        <v/>
      </c>
      <c r="R279" s="150" t="str">
        <f t="shared" si="52"/>
        <v/>
      </c>
      <c r="S279" s="150" t="str">
        <f t="shared" si="53"/>
        <v/>
      </c>
      <c r="T279" s="132" t="str">
        <f t="shared" si="54"/>
        <v/>
      </c>
      <c r="U279" s="132" t="str">
        <f t="shared" si="55"/>
        <v/>
      </c>
      <c r="V279" s="142" t="str">
        <f t="shared" si="57"/>
        <v/>
      </c>
    </row>
    <row r="280" spans="1:22" x14ac:dyDescent="0.2">
      <c r="A280" s="139" t="str">
        <f t="shared" si="56"/>
        <v/>
      </c>
      <c r="B280" s="146">
        <v>54</v>
      </c>
      <c r="C280" s="146" t="str">
        <f>IF(VLOOKUP(B280,Cクラス!$A$10:$I$229,5,FALSE)="","",VLOOKUP(B280,Cクラス!$A$10:$I$229,5,FALSE))</f>
        <v/>
      </c>
      <c r="D280" s="146" t="str">
        <f>IF(VLOOKUP(B280+0.5,Cクラス!$A$10:$I$229,5,FALSE)="","",VLOOKUP(B280+0.5,Cクラス!$A$10:$I$229,5,FALSE))</f>
        <v/>
      </c>
      <c r="E280" s="146" t="str">
        <f t="shared" si="48"/>
        <v>・</v>
      </c>
      <c r="F280" s="146" t="str">
        <f>IF(VLOOKUP(B280+0.25,Cクラス!$A$10:$I$229,5,FALSE)="","",VLOOKUP(B280+0.25,Cクラス!$A$10:$I$229,5,FALSE))</f>
        <v/>
      </c>
      <c r="G280" s="146" t="str">
        <f>IF(VLOOKUP(B280+0.75,Cクラス!$A$10:$I$229,5,FALSE)="","",VLOOKUP(B280+0.75,Cクラス!$A$10:$I$229,5,FALSE))</f>
        <v/>
      </c>
      <c r="H280" s="146" t="str">
        <f t="shared" si="49"/>
        <v>・</v>
      </c>
      <c r="I280" s="146" t="str">
        <f>IF(VLOOKUP(B280,Cクラス!$A$10:$I$229,2,FALSE)="","",VLOOKUP(B280,Cクラス!$A$10:$I$229,2,FALSE))</f>
        <v>BC</v>
      </c>
      <c r="J280" s="146" t="e">
        <f>データ!$B$4</f>
        <v>#N/A</v>
      </c>
      <c r="K280" s="146" t="e">
        <f>データ!$B$5</f>
        <v>#N/A</v>
      </c>
      <c r="L280" s="132" t="str">
        <f t="shared" si="47"/>
        <v/>
      </c>
      <c r="M280" s="141" t="str">
        <f>IF(VLOOKUP(B280,Cクラス!$A$10:$J$229,10,FALSE)="","",VLOOKUP(B280,Cクラス!$A$10:$J$229,10,FALSE))</f>
        <v/>
      </c>
      <c r="O280" s="132">
        <v>494</v>
      </c>
      <c r="P280" s="132" t="str">
        <f t="shared" si="50"/>
        <v/>
      </c>
      <c r="Q280" s="150" t="str">
        <f t="shared" si="51"/>
        <v/>
      </c>
      <c r="R280" s="150" t="str">
        <f t="shared" si="52"/>
        <v/>
      </c>
      <c r="S280" s="150" t="str">
        <f t="shared" si="53"/>
        <v/>
      </c>
      <c r="T280" s="132" t="str">
        <f t="shared" si="54"/>
        <v/>
      </c>
      <c r="U280" s="132" t="str">
        <f t="shared" si="55"/>
        <v/>
      </c>
      <c r="V280" s="142" t="str">
        <f t="shared" si="57"/>
        <v/>
      </c>
    </row>
    <row r="281" spans="1:22" x14ac:dyDescent="0.2">
      <c r="A281" s="139" t="str">
        <f t="shared" si="56"/>
        <v/>
      </c>
      <c r="B281" s="146">
        <v>55</v>
      </c>
      <c r="C281" s="146" t="str">
        <f>IF(VLOOKUP(B281,Cクラス!$A$10:$I$229,5,FALSE)="","",VLOOKUP(B281,Cクラス!$A$10:$I$229,5,FALSE))</f>
        <v/>
      </c>
      <c r="D281" s="146" t="str">
        <f>IF(VLOOKUP(B281+0.5,Cクラス!$A$10:$I$229,5,FALSE)="","",VLOOKUP(B281+0.5,Cクラス!$A$10:$I$229,5,FALSE))</f>
        <v/>
      </c>
      <c r="E281" s="146" t="str">
        <f t="shared" si="48"/>
        <v>・</v>
      </c>
      <c r="F281" s="146" t="str">
        <f>IF(VLOOKUP(B281+0.25,Cクラス!$A$10:$I$229,5,FALSE)="","",VLOOKUP(B281+0.25,Cクラス!$A$10:$I$229,5,FALSE))</f>
        <v/>
      </c>
      <c r="G281" s="146" t="str">
        <f>IF(VLOOKUP(B281+0.75,Cクラス!$A$10:$I$229,5,FALSE)="","",VLOOKUP(B281+0.75,Cクラス!$A$10:$I$229,5,FALSE))</f>
        <v/>
      </c>
      <c r="H281" s="146" t="str">
        <f t="shared" si="49"/>
        <v>・</v>
      </c>
      <c r="I281" s="146" t="str">
        <f>IF(VLOOKUP(B281,Cクラス!$A$10:$I$229,2,FALSE)="","",VLOOKUP(B281,Cクラス!$A$10:$I$229,2,FALSE))</f>
        <v>BC</v>
      </c>
      <c r="J281" s="146" t="e">
        <f>データ!$B$4</f>
        <v>#N/A</v>
      </c>
      <c r="K281" s="146" t="e">
        <f>データ!$B$5</f>
        <v>#N/A</v>
      </c>
      <c r="L281" s="132" t="str">
        <f t="shared" ref="L281:L289" si="58">IF(F281="","",ROW())</f>
        <v/>
      </c>
      <c r="M281" s="141" t="str">
        <f>IF(VLOOKUP(B281,Cクラス!$A$10:$J$229,10,FALSE)="","",VLOOKUP(B281,Cクラス!$A$10:$J$229,10,FALSE))</f>
        <v/>
      </c>
      <c r="O281" s="132">
        <v>495</v>
      </c>
      <c r="P281" s="132" t="str">
        <f t="shared" si="50"/>
        <v/>
      </c>
      <c r="Q281" s="150" t="str">
        <f t="shared" si="51"/>
        <v/>
      </c>
      <c r="R281" s="150" t="str">
        <f t="shared" si="52"/>
        <v/>
      </c>
      <c r="S281" s="150" t="str">
        <f t="shared" si="53"/>
        <v/>
      </c>
      <c r="T281" s="132" t="str">
        <f t="shared" si="54"/>
        <v/>
      </c>
      <c r="U281" s="132" t="str">
        <f t="shared" si="55"/>
        <v/>
      </c>
      <c r="V281" s="142" t="str">
        <f t="shared" si="57"/>
        <v/>
      </c>
    </row>
    <row r="282" spans="1:22" x14ac:dyDescent="0.2">
      <c r="A282" s="139" t="str">
        <f t="shared" ref="A282" si="59">IFERROR(RANK(L282,$L$7:$L$336,1),"")</f>
        <v/>
      </c>
      <c r="B282" s="147">
        <v>1</v>
      </c>
      <c r="C282" s="147" t="str">
        <f>IF(VLOOKUP(B282,Cクラス!$L$10:$T$229,5,FALSE)="","",VLOOKUP(B282,Cクラス!$L$10:$T$229,5,FALSE))</f>
        <v/>
      </c>
      <c r="D282" s="147" t="str">
        <f>IF(VLOOKUP(B282+0.5,Cクラス!$L$10:$T$229,5,FALSE)="","",VLOOKUP(B282+0.5,Cクラス!$L$10:$T$229,5,FALSE))</f>
        <v/>
      </c>
      <c r="E282" s="147" t="str">
        <f t="shared" si="48"/>
        <v>・</v>
      </c>
      <c r="F282" s="147" t="str">
        <f>IF(VLOOKUP(B282+0.25,Cクラス!$L$10:$T$229,5,FALSE)="","",VLOOKUP(B282+0.25,Cクラス!$L$10:$T$229,5,FALSE))</f>
        <v/>
      </c>
      <c r="G282" s="147" t="str">
        <f>IF(VLOOKUP(B282+0.75,Cクラス!$L$10:$T$229,5,FALSE)="","",VLOOKUP(B282+0.75,Cクラス!$L$10:$T$229,5,FALSE))</f>
        <v/>
      </c>
      <c r="H282" s="147" t="str">
        <f t="shared" si="49"/>
        <v>・</v>
      </c>
      <c r="I282" s="147" t="str">
        <f>IF(VLOOKUP(B282,Cクラス!$L$10:$T$229,2,FALSE)="","",VLOOKUP(B282,Cクラス!$L$10:$T$229,2,FALSE))</f>
        <v>GC</v>
      </c>
      <c r="J282" s="147" t="e">
        <f>データ!$B$4</f>
        <v>#N/A</v>
      </c>
      <c r="K282" s="147" t="e">
        <f>データ!$B$5</f>
        <v>#N/A</v>
      </c>
      <c r="L282" s="132" t="str">
        <f t="shared" ref="L282" si="60">IF(F282="","",ROW())</f>
        <v/>
      </c>
      <c r="M282" s="141" t="str">
        <f>IF(VLOOKUP(B282,Cクラス!$L$10:$U$229,10,FALSE)="","",VLOOKUP(B282,Cクラス!$L$10:$U$229,10,FALSE))</f>
        <v/>
      </c>
      <c r="O282" s="132">
        <v>552</v>
      </c>
      <c r="P282" s="132" t="str">
        <f t="shared" si="50"/>
        <v/>
      </c>
      <c r="Q282" s="150" t="str">
        <f t="shared" si="51"/>
        <v/>
      </c>
      <c r="R282" s="150" t="str">
        <f t="shared" si="52"/>
        <v/>
      </c>
      <c r="S282" s="150" t="str">
        <f t="shared" si="53"/>
        <v/>
      </c>
      <c r="T282" s="132" t="str">
        <f t="shared" si="54"/>
        <v/>
      </c>
      <c r="U282" s="132" t="str">
        <f t="shared" si="55"/>
        <v/>
      </c>
      <c r="V282" s="142" t="str">
        <f t="shared" si="57"/>
        <v/>
      </c>
    </row>
    <row r="283" spans="1:22" x14ac:dyDescent="0.2">
      <c r="A283" s="139" t="str">
        <f t="shared" si="56"/>
        <v/>
      </c>
      <c r="B283" s="147">
        <v>2</v>
      </c>
      <c r="C283" s="147" t="str">
        <f>IF(VLOOKUP(B283,Cクラス!$L$10:$T$229,5,FALSE)="","",VLOOKUP(B283,Cクラス!$L$10:$T$229,5,FALSE))</f>
        <v/>
      </c>
      <c r="D283" s="147" t="str">
        <f>IF(VLOOKUP(B283+0.5,Cクラス!$L$10:$T$229,5,FALSE)="","",VLOOKUP(B283+0.5,Cクラス!$L$10:$T$229,5,FALSE))</f>
        <v/>
      </c>
      <c r="E283" s="147" t="str">
        <f t="shared" ref="E283:E336" si="61">CONCATENATE(C283,"・",D283)</f>
        <v>・</v>
      </c>
      <c r="F283" s="147" t="str">
        <f>IF(VLOOKUP(B283+0.25,Cクラス!$L$10:$T$229,5,FALSE)="","",VLOOKUP(B283+0.25,Cクラス!$L$10:$T$229,5,FALSE))</f>
        <v/>
      </c>
      <c r="G283" s="147" t="str">
        <f>IF(VLOOKUP(B283+0.75,Cクラス!$L$10:$T$229,5,FALSE)="","",VLOOKUP(B283+0.75,Cクラス!$L$10:$T$229,5,FALSE))</f>
        <v/>
      </c>
      <c r="H283" s="147" t="str">
        <f t="shared" ref="H283:H336" si="62">CONCATENATE(F283,"・",G283)</f>
        <v>・</v>
      </c>
      <c r="I283" s="147" t="str">
        <f>IF(VLOOKUP(B283,Cクラス!$L$10:$T$229,2,FALSE)="","",VLOOKUP(B283,Cクラス!$L$10:$T$229,2,FALSE))</f>
        <v>GC</v>
      </c>
      <c r="J283" s="147" t="e">
        <f>データ!$B$4</f>
        <v>#N/A</v>
      </c>
      <c r="K283" s="147" t="e">
        <f>データ!$B$5</f>
        <v>#N/A</v>
      </c>
      <c r="L283" s="132" t="str">
        <f t="shared" si="58"/>
        <v/>
      </c>
      <c r="M283" s="141" t="str">
        <f>IF(VLOOKUP(B283,Cクラス!$L$10:$U$229,10,FALSE)="","",VLOOKUP(B283,Cクラス!$L$10:$U$229,10,FALSE))</f>
        <v/>
      </c>
      <c r="O283" s="132">
        <v>552</v>
      </c>
      <c r="P283" s="132" t="str">
        <f t="shared" si="50"/>
        <v/>
      </c>
      <c r="Q283" s="150" t="str">
        <f t="shared" si="51"/>
        <v/>
      </c>
      <c r="R283" s="150" t="str">
        <f t="shared" si="52"/>
        <v/>
      </c>
      <c r="S283" s="150" t="str">
        <f t="shared" si="53"/>
        <v/>
      </c>
      <c r="T283" s="132" t="str">
        <f t="shared" si="54"/>
        <v/>
      </c>
      <c r="U283" s="132" t="str">
        <f t="shared" si="55"/>
        <v/>
      </c>
      <c r="V283" s="142" t="str">
        <f t="shared" si="57"/>
        <v/>
      </c>
    </row>
    <row r="284" spans="1:22" x14ac:dyDescent="0.2">
      <c r="A284" s="139" t="str">
        <f t="shared" si="56"/>
        <v/>
      </c>
      <c r="B284" s="147">
        <v>3</v>
      </c>
      <c r="C284" s="147" t="str">
        <f>IF(VLOOKUP(B284,Cクラス!$L$10:$T$229,5,FALSE)="","",VLOOKUP(B284,Cクラス!$L$10:$T$229,5,FALSE))</f>
        <v/>
      </c>
      <c r="D284" s="147" t="str">
        <f>IF(VLOOKUP(B284+0.5,Cクラス!$L$10:$T$229,5,FALSE)="","",VLOOKUP(B284+0.5,Cクラス!$L$10:$T$229,5,FALSE))</f>
        <v/>
      </c>
      <c r="E284" s="147" t="str">
        <f t="shared" si="61"/>
        <v>・</v>
      </c>
      <c r="F284" s="147" t="str">
        <f>IF(VLOOKUP(B284+0.25,Cクラス!$L$10:$T$229,5,FALSE)="","",VLOOKUP(B284+0.25,Cクラス!$L$10:$T$229,5,FALSE))</f>
        <v/>
      </c>
      <c r="G284" s="147" t="str">
        <f>IF(VLOOKUP(B284+0.75,Cクラス!$L$10:$T$229,5,FALSE)="","",VLOOKUP(B284+0.75,Cクラス!$L$10:$T$229,5,FALSE))</f>
        <v/>
      </c>
      <c r="H284" s="147" t="str">
        <f t="shared" si="62"/>
        <v>・</v>
      </c>
      <c r="I284" s="147" t="str">
        <f>IF(VLOOKUP(B284,Cクラス!$L$10:$T$229,2,FALSE)="","",VLOOKUP(B284,Cクラス!$L$10:$T$229,2,FALSE))</f>
        <v>GC</v>
      </c>
      <c r="J284" s="147" t="e">
        <f>データ!$B$4</f>
        <v>#N/A</v>
      </c>
      <c r="K284" s="147" t="e">
        <f>データ!$B$5</f>
        <v>#N/A</v>
      </c>
      <c r="L284" s="132" t="str">
        <f t="shared" si="58"/>
        <v/>
      </c>
      <c r="M284" s="141" t="str">
        <f>IF(VLOOKUP(B284,Cクラス!$L$10:$U$229,10,FALSE)="","",VLOOKUP(B284,Cクラス!$L$10:$U$229,10,FALSE))</f>
        <v/>
      </c>
      <c r="O284" s="132">
        <v>553</v>
      </c>
      <c r="P284" s="132" t="str">
        <f t="shared" si="50"/>
        <v/>
      </c>
      <c r="Q284" s="150" t="str">
        <f t="shared" si="51"/>
        <v/>
      </c>
      <c r="R284" s="150" t="str">
        <f t="shared" si="52"/>
        <v/>
      </c>
      <c r="S284" s="150" t="str">
        <f t="shared" si="53"/>
        <v/>
      </c>
      <c r="T284" s="132" t="str">
        <f t="shared" si="54"/>
        <v/>
      </c>
      <c r="U284" s="132" t="str">
        <f t="shared" si="55"/>
        <v/>
      </c>
      <c r="V284" s="142" t="str">
        <f t="shared" si="57"/>
        <v/>
      </c>
    </row>
    <row r="285" spans="1:22" x14ac:dyDescent="0.2">
      <c r="A285" s="139" t="str">
        <f t="shared" si="56"/>
        <v/>
      </c>
      <c r="B285" s="147">
        <v>4</v>
      </c>
      <c r="C285" s="147" t="str">
        <f>IF(VLOOKUP(B285,Cクラス!$L$10:$T$229,5,FALSE)="","",VLOOKUP(B285,Cクラス!$L$10:$T$229,5,FALSE))</f>
        <v/>
      </c>
      <c r="D285" s="147" t="str">
        <f>IF(VLOOKUP(B285+0.5,Cクラス!$L$10:$T$229,5,FALSE)="","",VLOOKUP(B285+0.5,Cクラス!$L$10:$T$229,5,FALSE))</f>
        <v/>
      </c>
      <c r="E285" s="147" t="str">
        <f t="shared" si="61"/>
        <v>・</v>
      </c>
      <c r="F285" s="147" t="str">
        <f>IF(VLOOKUP(B285+0.25,Cクラス!$L$10:$T$229,5,FALSE)="","",VLOOKUP(B285+0.25,Cクラス!$L$10:$T$229,5,FALSE))</f>
        <v/>
      </c>
      <c r="G285" s="147" t="str">
        <f>IF(VLOOKUP(B285+0.75,Cクラス!$L$10:$T$229,5,FALSE)="","",VLOOKUP(B285+0.75,Cクラス!$L$10:$T$229,5,FALSE))</f>
        <v/>
      </c>
      <c r="H285" s="147" t="str">
        <f t="shared" si="62"/>
        <v>・</v>
      </c>
      <c r="I285" s="147" t="str">
        <f>IF(VLOOKUP(B285,Cクラス!$L$10:$T$229,2,FALSE)="","",VLOOKUP(B285,Cクラス!$L$10:$T$229,2,FALSE))</f>
        <v>GC</v>
      </c>
      <c r="J285" s="147" t="e">
        <f>データ!$B$4</f>
        <v>#N/A</v>
      </c>
      <c r="K285" s="147" t="e">
        <f>データ!$B$5</f>
        <v>#N/A</v>
      </c>
      <c r="L285" s="132" t="str">
        <f t="shared" si="58"/>
        <v/>
      </c>
      <c r="M285" s="141" t="str">
        <f>IF(VLOOKUP(B285,Cクラス!$L$10:$U$229,10,FALSE)="","",VLOOKUP(B285,Cクラス!$L$10:$U$229,10,FALSE))</f>
        <v/>
      </c>
      <c r="O285" s="132">
        <v>554</v>
      </c>
      <c r="P285" s="132" t="str">
        <f t="shared" si="50"/>
        <v/>
      </c>
      <c r="Q285" s="150" t="str">
        <f t="shared" si="51"/>
        <v/>
      </c>
      <c r="R285" s="150" t="str">
        <f t="shared" si="52"/>
        <v/>
      </c>
      <c r="S285" s="150" t="str">
        <f t="shared" si="53"/>
        <v/>
      </c>
      <c r="T285" s="132" t="str">
        <f t="shared" si="54"/>
        <v/>
      </c>
      <c r="U285" s="132" t="str">
        <f t="shared" si="55"/>
        <v/>
      </c>
      <c r="V285" s="142" t="str">
        <f t="shared" si="57"/>
        <v/>
      </c>
    </row>
    <row r="286" spans="1:22" x14ac:dyDescent="0.2">
      <c r="A286" s="139" t="str">
        <f t="shared" si="56"/>
        <v/>
      </c>
      <c r="B286" s="147">
        <v>5</v>
      </c>
      <c r="C286" s="147" t="str">
        <f>IF(VLOOKUP(B286,Cクラス!$L$10:$T$229,5,FALSE)="","",VLOOKUP(B286,Cクラス!$L$10:$T$229,5,FALSE))</f>
        <v/>
      </c>
      <c r="D286" s="147" t="str">
        <f>IF(VLOOKUP(B286+0.5,Cクラス!$L$10:$T$229,5,FALSE)="","",VLOOKUP(B286+0.5,Cクラス!$L$10:$T$229,5,FALSE))</f>
        <v/>
      </c>
      <c r="E286" s="147" t="str">
        <f t="shared" si="61"/>
        <v>・</v>
      </c>
      <c r="F286" s="147" t="str">
        <f>IF(VLOOKUP(B286+0.25,Cクラス!$L$10:$T$229,5,FALSE)="","",VLOOKUP(B286+0.25,Cクラス!$L$10:$T$229,5,FALSE))</f>
        <v/>
      </c>
      <c r="G286" s="147" t="str">
        <f>IF(VLOOKUP(B286+0.75,Cクラス!$L$10:$T$229,5,FALSE)="","",VLOOKUP(B286+0.75,Cクラス!$L$10:$T$229,5,FALSE))</f>
        <v/>
      </c>
      <c r="H286" s="147" t="str">
        <f t="shared" si="62"/>
        <v>・</v>
      </c>
      <c r="I286" s="147" t="str">
        <f>IF(VLOOKUP(B286,Cクラス!$L$10:$T$229,2,FALSE)="","",VLOOKUP(B286,Cクラス!$L$10:$T$229,2,FALSE))</f>
        <v>GC</v>
      </c>
      <c r="J286" s="147" t="e">
        <f>データ!$B$4</f>
        <v>#N/A</v>
      </c>
      <c r="K286" s="147" t="e">
        <f>データ!$B$5</f>
        <v>#N/A</v>
      </c>
      <c r="L286" s="132" t="str">
        <f t="shared" si="58"/>
        <v/>
      </c>
      <c r="M286" s="141" t="str">
        <f>IF(VLOOKUP(B286,Cクラス!$L$10:$U$229,10,FALSE)="","",VLOOKUP(B286,Cクラス!$L$10:$U$229,10,FALSE))</f>
        <v/>
      </c>
      <c r="O286" s="132">
        <v>555</v>
      </c>
      <c r="P286" s="132" t="str">
        <f t="shared" si="50"/>
        <v/>
      </c>
      <c r="Q286" s="150" t="str">
        <f t="shared" si="51"/>
        <v/>
      </c>
      <c r="R286" s="150" t="str">
        <f t="shared" si="52"/>
        <v/>
      </c>
      <c r="S286" s="150" t="str">
        <f t="shared" si="53"/>
        <v/>
      </c>
      <c r="T286" s="132" t="str">
        <f t="shared" si="54"/>
        <v/>
      </c>
      <c r="U286" s="132" t="str">
        <f t="shared" si="55"/>
        <v/>
      </c>
      <c r="V286" s="142" t="str">
        <f t="shared" si="57"/>
        <v/>
      </c>
    </row>
    <row r="287" spans="1:22" x14ac:dyDescent="0.2">
      <c r="A287" s="139" t="str">
        <f t="shared" si="56"/>
        <v/>
      </c>
      <c r="B287" s="147">
        <v>6</v>
      </c>
      <c r="C287" s="147" t="str">
        <f>IF(VLOOKUP(B287,Cクラス!$L$10:$T$229,5,FALSE)="","",VLOOKUP(B287,Cクラス!$L$10:$T$229,5,FALSE))</f>
        <v/>
      </c>
      <c r="D287" s="147" t="str">
        <f>IF(VLOOKUP(B287+0.5,Cクラス!$L$10:$T$229,5,FALSE)="","",VLOOKUP(B287+0.5,Cクラス!$L$10:$T$229,5,FALSE))</f>
        <v/>
      </c>
      <c r="E287" s="147" t="str">
        <f t="shared" si="61"/>
        <v>・</v>
      </c>
      <c r="F287" s="147" t="str">
        <f>IF(VLOOKUP(B287+0.25,Cクラス!$L$10:$T$229,5,FALSE)="","",VLOOKUP(B287+0.25,Cクラス!$L$10:$T$229,5,FALSE))</f>
        <v/>
      </c>
      <c r="G287" s="147" t="str">
        <f>IF(VLOOKUP(B287+0.75,Cクラス!$L$10:$T$229,5,FALSE)="","",VLOOKUP(B287+0.75,Cクラス!$L$10:$T$229,5,FALSE))</f>
        <v/>
      </c>
      <c r="H287" s="147" t="str">
        <f t="shared" si="62"/>
        <v>・</v>
      </c>
      <c r="I287" s="147" t="str">
        <f>IF(VLOOKUP(B287,Cクラス!$L$10:$T$229,2,FALSE)="","",VLOOKUP(B287,Cクラス!$L$10:$T$229,2,FALSE))</f>
        <v>GC</v>
      </c>
      <c r="J287" s="147" t="e">
        <f>データ!$B$4</f>
        <v>#N/A</v>
      </c>
      <c r="K287" s="147" t="e">
        <f>データ!$B$5</f>
        <v>#N/A</v>
      </c>
      <c r="L287" s="132" t="str">
        <f t="shared" si="58"/>
        <v/>
      </c>
      <c r="M287" s="141" t="str">
        <f>IF(VLOOKUP(B287,Cクラス!$L$10:$U$229,10,FALSE)="","",VLOOKUP(B287,Cクラス!$L$10:$U$229,10,FALSE))</f>
        <v/>
      </c>
      <c r="O287" s="132">
        <v>556</v>
      </c>
      <c r="P287" s="132" t="str">
        <f t="shared" si="50"/>
        <v/>
      </c>
      <c r="Q287" s="150" t="str">
        <f t="shared" si="51"/>
        <v/>
      </c>
      <c r="R287" s="150" t="str">
        <f t="shared" si="52"/>
        <v/>
      </c>
      <c r="S287" s="150" t="str">
        <f t="shared" si="53"/>
        <v/>
      </c>
      <c r="T287" s="132" t="str">
        <f t="shared" si="54"/>
        <v/>
      </c>
      <c r="U287" s="132" t="str">
        <f t="shared" si="55"/>
        <v/>
      </c>
      <c r="V287" s="142" t="str">
        <f t="shared" si="57"/>
        <v/>
      </c>
    </row>
    <row r="288" spans="1:22" x14ac:dyDescent="0.2">
      <c r="A288" s="139" t="str">
        <f t="shared" si="56"/>
        <v/>
      </c>
      <c r="B288" s="147">
        <v>7</v>
      </c>
      <c r="C288" s="147" t="str">
        <f>IF(VLOOKUP(B288,Cクラス!$L$10:$T$229,5,FALSE)="","",VLOOKUP(B288,Cクラス!$L$10:$T$229,5,FALSE))</f>
        <v/>
      </c>
      <c r="D288" s="147" t="str">
        <f>IF(VLOOKUP(B288+0.5,Cクラス!$L$10:$T$229,5,FALSE)="","",VLOOKUP(B288+0.5,Cクラス!$L$10:$T$229,5,FALSE))</f>
        <v/>
      </c>
      <c r="E288" s="147" t="str">
        <f t="shared" si="61"/>
        <v>・</v>
      </c>
      <c r="F288" s="147" t="str">
        <f>IF(VLOOKUP(B288+0.25,Cクラス!$L$10:$T$229,5,FALSE)="","",VLOOKUP(B288+0.25,Cクラス!$L$10:$T$229,5,FALSE))</f>
        <v/>
      </c>
      <c r="G288" s="147" t="str">
        <f>IF(VLOOKUP(B288+0.75,Cクラス!$L$10:$T$229,5,FALSE)="","",VLOOKUP(B288+0.75,Cクラス!$L$10:$T$229,5,FALSE))</f>
        <v/>
      </c>
      <c r="H288" s="147" t="str">
        <f t="shared" si="62"/>
        <v>・</v>
      </c>
      <c r="I288" s="147" t="str">
        <f>IF(VLOOKUP(B288,Cクラス!$L$10:$T$229,2,FALSE)="","",VLOOKUP(B288,Cクラス!$L$10:$T$229,2,FALSE))</f>
        <v>GC</v>
      </c>
      <c r="J288" s="147" t="e">
        <f>データ!$B$4</f>
        <v>#N/A</v>
      </c>
      <c r="K288" s="147" t="e">
        <f>データ!$B$5</f>
        <v>#N/A</v>
      </c>
      <c r="L288" s="132" t="str">
        <f t="shared" si="58"/>
        <v/>
      </c>
      <c r="M288" s="141" t="str">
        <f>IF(VLOOKUP(B288,Cクラス!$L$10:$U$229,10,FALSE)="","",VLOOKUP(B288,Cクラス!$L$10:$U$229,10,FALSE))</f>
        <v/>
      </c>
      <c r="O288" s="132">
        <v>557</v>
      </c>
      <c r="P288" s="132" t="str">
        <f t="shared" si="50"/>
        <v/>
      </c>
      <c r="Q288" s="150" t="str">
        <f t="shared" si="51"/>
        <v/>
      </c>
      <c r="R288" s="150" t="str">
        <f t="shared" si="52"/>
        <v/>
      </c>
      <c r="S288" s="150" t="str">
        <f t="shared" si="53"/>
        <v/>
      </c>
      <c r="T288" s="132" t="str">
        <f t="shared" si="54"/>
        <v/>
      </c>
      <c r="U288" s="132" t="str">
        <f t="shared" si="55"/>
        <v/>
      </c>
      <c r="V288" s="142" t="str">
        <f t="shared" si="57"/>
        <v/>
      </c>
    </row>
    <row r="289" spans="1:22" x14ac:dyDescent="0.2">
      <c r="A289" s="139" t="str">
        <f t="shared" si="56"/>
        <v/>
      </c>
      <c r="B289" s="147">
        <v>8</v>
      </c>
      <c r="C289" s="147" t="str">
        <f>IF(VLOOKUP(B289,Cクラス!$L$10:$T$229,5,FALSE)="","",VLOOKUP(B289,Cクラス!$L$10:$T$229,5,FALSE))</f>
        <v/>
      </c>
      <c r="D289" s="147" t="str">
        <f>IF(VLOOKUP(B289+0.5,Cクラス!$L$10:$T$229,5,FALSE)="","",VLOOKUP(B289+0.5,Cクラス!$L$10:$T$229,5,FALSE))</f>
        <v/>
      </c>
      <c r="E289" s="147" t="str">
        <f t="shared" si="61"/>
        <v>・</v>
      </c>
      <c r="F289" s="147" t="str">
        <f>IF(VLOOKUP(B289+0.25,Cクラス!$L$10:$T$229,5,FALSE)="","",VLOOKUP(B289+0.25,Cクラス!$L$10:$T$229,5,FALSE))</f>
        <v/>
      </c>
      <c r="G289" s="147" t="str">
        <f>IF(VLOOKUP(B289+0.75,Cクラス!$L$10:$T$229,5,FALSE)="","",VLOOKUP(B289+0.75,Cクラス!$L$10:$T$229,5,FALSE))</f>
        <v/>
      </c>
      <c r="H289" s="147" t="str">
        <f t="shared" si="62"/>
        <v>・</v>
      </c>
      <c r="I289" s="147" t="str">
        <f>IF(VLOOKUP(B289,Cクラス!$L$10:$T$229,2,FALSE)="","",VLOOKUP(B289,Cクラス!$L$10:$T$229,2,FALSE))</f>
        <v>GC</v>
      </c>
      <c r="J289" s="147" t="e">
        <f>データ!$B$4</f>
        <v>#N/A</v>
      </c>
      <c r="K289" s="147" t="e">
        <f>データ!$B$5</f>
        <v>#N/A</v>
      </c>
      <c r="L289" s="132" t="str">
        <f t="shared" si="58"/>
        <v/>
      </c>
      <c r="M289" s="141" t="str">
        <f>IF(VLOOKUP(B289,Cクラス!$L$10:$U$229,10,FALSE)="","",VLOOKUP(B289,Cクラス!$L$10:$U$229,10,FALSE))</f>
        <v/>
      </c>
      <c r="O289" s="132">
        <v>558</v>
      </c>
      <c r="P289" s="132" t="str">
        <f t="shared" si="50"/>
        <v/>
      </c>
      <c r="Q289" s="150" t="str">
        <f t="shared" si="51"/>
        <v/>
      </c>
      <c r="R289" s="150" t="str">
        <f t="shared" si="52"/>
        <v/>
      </c>
      <c r="S289" s="150" t="str">
        <f t="shared" si="53"/>
        <v/>
      </c>
      <c r="T289" s="132" t="str">
        <f t="shared" si="54"/>
        <v/>
      </c>
      <c r="U289" s="132" t="str">
        <f t="shared" si="55"/>
        <v/>
      </c>
      <c r="V289" s="142" t="str">
        <f t="shared" si="57"/>
        <v/>
      </c>
    </row>
    <row r="290" spans="1:22" x14ac:dyDescent="0.2">
      <c r="A290" s="139" t="str">
        <f t="shared" si="56"/>
        <v/>
      </c>
      <c r="B290" s="147">
        <v>9</v>
      </c>
      <c r="C290" s="147" t="str">
        <f>IF(VLOOKUP(B290,Cクラス!$L$10:$T$229,5,FALSE)="","",VLOOKUP(B290,Cクラス!$L$10:$T$229,5,FALSE))</f>
        <v/>
      </c>
      <c r="D290" s="147" t="str">
        <f>IF(VLOOKUP(B290+0.5,Cクラス!$L$10:$T$229,5,FALSE)="","",VLOOKUP(B290+0.5,Cクラス!$L$10:$T$229,5,FALSE))</f>
        <v/>
      </c>
      <c r="E290" s="147" t="str">
        <f t="shared" si="61"/>
        <v>・</v>
      </c>
      <c r="F290" s="147" t="str">
        <f>IF(VLOOKUP(B290+0.25,Cクラス!$L$10:$T$229,5,FALSE)="","",VLOOKUP(B290+0.25,Cクラス!$L$10:$T$229,5,FALSE))</f>
        <v/>
      </c>
      <c r="G290" s="147" t="str">
        <f>IF(VLOOKUP(B290+0.75,Cクラス!$L$10:$T$229,5,FALSE)="","",VLOOKUP(B290+0.75,Cクラス!$L$10:$T$229,5,FALSE))</f>
        <v/>
      </c>
      <c r="H290" s="147" t="str">
        <f t="shared" si="62"/>
        <v>・</v>
      </c>
      <c r="I290" s="147" t="str">
        <f>IF(VLOOKUP(B290,Cクラス!$L$10:$T$229,2,FALSE)="","",VLOOKUP(B290,Cクラス!$L$10:$T$229,2,FALSE))</f>
        <v>GC</v>
      </c>
      <c r="J290" s="147" t="e">
        <f>データ!$B$4</f>
        <v>#N/A</v>
      </c>
      <c r="K290" s="147" t="e">
        <f>データ!$B$5</f>
        <v>#N/A</v>
      </c>
      <c r="L290" s="132" t="str">
        <f t="shared" ref="L290:L336" si="63">IF(F290="","",ROW())</f>
        <v/>
      </c>
      <c r="M290" s="141" t="str">
        <f>IF(VLOOKUP(B290,Cクラス!$L$10:$U$229,10,FALSE)="","",VLOOKUP(B290,Cクラス!$L$10:$U$229,10,FALSE))</f>
        <v/>
      </c>
      <c r="O290" s="132">
        <v>559</v>
      </c>
      <c r="P290" s="132" t="str">
        <f t="shared" si="50"/>
        <v/>
      </c>
      <c r="Q290" s="150" t="str">
        <f t="shared" si="51"/>
        <v/>
      </c>
      <c r="R290" s="150" t="str">
        <f t="shared" si="52"/>
        <v/>
      </c>
      <c r="S290" s="150" t="str">
        <f t="shared" si="53"/>
        <v/>
      </c>
      <c r="T290" s="132" t="str">
        <f t="shared" si="54"/>
        <v/>
      </c>
      <c r="U290" s="132" t="str">
        <f t="shared" si="55"/>
        <v/>
      </c>
      <c r="V290" s="142" t="str">
        <f t="shared" si="57"/>
        <v/>
      </c>
    </row>
    <row r="291" spans="1:22" x14ac:dyDescent="0.2">
      <c r="A291" s="139" t="str">
        <f t="shared" si="56"/>
        <v/>
      </c>
      <c r="B291" s="147">
        <v>10</v>
      </c>
      <c r="C291" s="147" t="str">
        <f>IF(VLOOKUP(B291,Cクラス!$L$10:$T$229,5,FALSE)="","",VLOOKUP(B291,Cクラス!$L$10:$T$229,5,FALSE))</f>
        <v/>
      </c>
      <c r="D291" s="147" t="str">
        <f>IF(VLOOKUP(B291+0.5,Cクラス!$L$10:$T$229,5,FALSE)="","",VLOOKUP(B291+0.5,Cクラス!$L$10:$T$229,5,FALSE))</f>
        <v/>
      </c>
      <c r="E291" s="147" t="str">
        <f t="shared" si="61"/>
        <v>・</v>
      </c>
      <c r="F291" s="147" t="str">
        <f>IF(VLOOKUP(B291+0.25,Cクラス!$L$10:$T$229,5,FALSE)="","",VLOOKUP(B291+0.25,Cクラス!$L$10:$T$229,5,FALSE))</f>
        <v/>
      </c>
      <c r="G291" s="147" t="str">
        <f>IF(VLOOKUP(B291+0.75,Cクラス!$L$10:$T$229,5,FALSE)="","",VLOOKUP(B291+0.75,Cクラス!$L$10:$T$229,5,FALSE))</f>
        <v/>
      </c>
      <c r="H291" s="147" t="str">
        <f t="shared" si="62"/>
        <v>・</v>
      </c>
      <c r="I291" s="147" t="str">
        <f>IF(VLOOKUP(B291,Cクラス!$L$10:$T$229,2,FALSE)="","",VLOOKUP(B291,Cクラス!$L$10:$T$229,2,FALSE))</f>
        <v>GC</v>
      </c>
      <c r="J291" s="147" t="e">
        <f>データ!$B$4</f>
        <v>#N/A</v>
      </c>
      <c r="K291" s="147" t="e">
        <f>データ!$B$5</f>
        <v>#N/A</v>
      </c>
      <c r="L291" s="132" t="str">
        <f t="shared" si="63"/>
        <v/>
      </c>
      <c r="M291" s="141" t="str">
        <f>IF(VLOOKUP(B291,Cクラス!$L$10:$U$229,10,FALSE)="","",VLOOKUP(B291,Cクラス!$L$10:$U$229,10,FALSE))</f>
        <v/>
      </c>
      <c r="O291" s="132">
        <v>560</v>
      </c>
      <c r="P291" s="132" t="str">
        <f t="shared" si="50"/>
        <v/>
      </c>
      <c r="Q291" s="150" t="str">
        <f t="shared" si="51"/>
        <v/>
      </c>
      <c r="R291" s="150" t="str">
        <f t="shared" si="52"/>
        <v/>
      </c>
      <c r="S291" s="150" t="str">
        <f t="shared" si="53"/>
        <v/>
      </c>
      <c r="T291" s="132" t="str">
        <f t="shared" si="54"/>
        <v/>
      </c>
      <c r="U291" s="132" t="str">
        <f t="shared" si="55"/>
        <v/>
      </c>
      <c r="V291" s="142" t="str">
        <f t="shared" si="57"/>
        <v/>
      </c>
    </row>
    <row r="292" spans="1:22" x14ac:dyDescent="0.2">
      <c r="A292" s="139" t="str">
        <f t="shared" si="56"/>
        <v/>
      </c>
      <c r="B292" s="147">
        <v>11</v>
      </c>
      <c r="C292" s="147" t="str">
        <f>IF(VLOOKUP(B292,Cクラス!$L$10:$T$229,5,FALSE)="","",VLOOKUP(B292,Cクラス!$L$10:$T$229,5,FALSE))</f>
        <v/>
      </c>
      <c r="D292" s="147" t="str">
        <f>IF(VLOOKUP(B292+0.5,Cクラス!$L$10:$T$229,5,FALSE)="","",VLOOKUP(B292+0.5,Cクラス!$L$10:$T$229,5,FALSE))</f>
        <v/>
      </c>
      <c r="E292" s="147" t="str">
        <f t="shared" si="61"/>
        <v>・</v>
      </c>
      <c r="F292" s="147" t="str">
        <f>IF(VLOOKUP(B292+0.25,Cクラス!$L$10:$T$229,5,FALSE)="","",VLOOKUP(B292+0.25,Cクラス!$L$10:$T$229,5,FALSE))</f>
        <v/>
      </c>
      <c r="G292" s="147" t="str">
        <f>IF(VLOOKUP(B292+0.75,Cクラス!$L$10:$T$229,5,FALSE)="","",VLOOKUP(B292+0.75,Cクラス!$L$10:$T$229,5,FALSE))</f>
        <v/>
      </c>
      <c r="H292" s="147" t="str">
        <f t="shared" si="62"/>
        <v>・</v>
      </c>
      <c r="I292" s="147" t="str">
        <f>IF(VLOOKUP(B292,Cクラス!$L$10:$T$229,2,FALSE)="","",VLOOKUP(B292,Cクラス!$L$10:$T$229,2,FALSE))</f>
        <v>GC</v>
      </c>
      <c r="J292" s="147" t="e">
        <f>データ!$B$4</f>
        <v>#N/A</v>
      </c>
      <c r="K292" s="147" t="e">
        <f>データ!$B$5</f>
        <v>#N/A</v>
      </c>
      <c r="L292" s="132" t="str">
        <f t="shared" si="63"/>
        <v/>
      </c>
      <c r="M292" s="141" t="str">
        <f>IF(VLOOKUP(B292,Cクラス!$L$10:$U$229,10,FALSE)="","",VLOOKUP(B292,Cクラス!$L$10:$U$229,10,FALSE))</f>
        <v/>
      </c>
      <c r="O292" s="132">
        <v>561</v>
      </c>
      <c r="P292" s="132" t="str">
        <f t="shared" si="50"/>
        <v/>
      </c>
      <c r="Q292" s="150" t="str">
        <f t="shared" si="51"/>
        <v/>
      </c>
      <c r="R292" s="150" t="str">
        <f t="shared" si="52"/>
        <v/>
      </c>
      <c r="S292" s="150" t="str">
        <f t="shared" si="53"/>
        <v/>
      </c>
      <c r="T292" s="132" t="str">
        <f t="shared" si="54"/>
        <v/>
      </c>
      <c r="U292" s="132" t="str">
        <f t="shared" si="55"/>
        <v/>
      </c>
      <c r="V292" s="142" t="str">
        <f t="shared" si="57"/>
        <v/>
      </c>
    </row>
    <row r="293" spans="1:22" x14ac:dyDescent="0.2">
      <c r="A293" s="139" t="str">
        <f t="shared" si="56"/>
        <v/>
      </c>
      <c r="B293" s="147">
        <v>12</v>
      </c>
      <c r="C293" s="147" t="str">
        <f>IF(VLOOKUP(B293,Cクラス!$L$10:$T$229,5,FALSE)="","",VLOOKUP(B293,Cクラス!$L$10:$T$229,5,FALSE))</f>
        <v/>
      </c>
      <c r="D293" s="147" t="str">
        <f>IF(VLOOKUP(B293+0.5,Cクラス!$L$10:$T$229,5,FALSE)="","",VLOOKUP(B293+0.5,Cクラス!$L$10:$T$229,5,FALSE))</f>
        <v/>
      </c>
      <c r="E293" s="147" t="str">
        <f t="shared" si="61"/>
        <v>・</v>
      </c>
      <c r="F293" s="147" t="str">
        <f>IF(VLOOKUP(B293+0.25,Cクラス!$L$10:$T$229,5,FALSE)="","",VLOOKUP(B293+0.25,Cクラス!$L$10:$T$229,5,FALSE))</f>
        <v/>
      </c>
      <c r="G293" s="147" t="str">
        <f>IF(VLOOKUP(B293+0.75,Cクラス!$L$10:$T$229,5,FALSE)="","",VLOOKUP(B293+0.75,Cクラス!$L$10:$T$229,5,FALSE))</f>
        <v/>
      </c>
      <c r="H293" s="147" t="str">
        <f t="shared" si="62"/>
        <v>・</v>
      </c>
      <c r="I293" s="147" t="str">
        <f>IF(VLOOKUP(B293,Cクラス!$L$10:$T$229,2,FALSE)="","",VLOOKUP(B293,Cクラス!$L$10:$T$229,2,FALSE))</f>
        <v>GC</v>
      </c>
      <c r="J293" s="147" t="e">
        <f>データ!$B$4</f>
        <v>#N/A</v>
      </c>
      <c r="K293" s="147" t="e">
        <f>データ!$B$5</f>
        <v>#N/A</v>
      </c>
      <c r="L293" s="132" t="str">
        <f t="shared" si="63"/>
        <v/>
      </c>
      <c r="M293" s="141" t="str">
        <f>IF(VLOOKUP(B293,Cクラス!$L$10:$U$229,10,FALSE)="","",VLOOKUP(B293,Cクラス!$L$10:$U$229,10,FALSE))</f>
        <v/>
      </c>
      <c r="O293" s="132">
        <v>562</v>
      </c>
      <c r="P293" s="132" t="str">
        <f t="shared" si="50"/>
        <v/>
      </c>
      <c r="Q293" s="150" t="str">
        <f t="shared" si="51"/>
        <v/>
      </c>
      <c r="R293" s="150" t="str">
        <f t="shared" si="52"/>
        <v/>
      </c>
      <c r="S293" s="150" t="str">
        <f t="shared" si="53"/>
        <v/>
      </c>
      <c r="T293" s="132" t="str">
        <f t="shared" si="54"/>
        <v/>
      </c>
      <c r="U293" s="132" t="str">
        <f t="shared" si="55"/>
        <v/>
      </c>
      <c r="V293" s="142" t="str">
        <f t="shared" si="57"/>
        <v/>
      </c>
    </row>
    <row r="294" spans="1:22" x14ac:dyDescent="0.2">
      <c r="A294" s="139" t="str">
        <f t="shared" si="56"/>
        <v/>
      </c>
      <c r="B294" s="147">
        <v>13</v>
      </c>
      <c r="C294" s="147" t="str">
        <f>IF(VLOOKUP(B294,Cクラス!$L$10:$T$229,5,FALSE)="","",VLOOKUP(B294,Cクラス!$L$10:$T$229,5,FALSE))</f>
        <v/>
      </c>
      <c r="D294" s="147" t="str">
        <f>IF(VLOOKUP(B294+0.5,Cクラス!$L$10:$T$229,5,FALSE)="","",VLOOKUP(B294+0.5,Cクラス!$L$10:$T$229,5,FALSE))</f>
        <v/>
      </c>
      <c r="E294" s="147" t="str">
        <f t="shared" si="61"/>
        <v>・</v>
      </c>
      <c r="F294" s="147" t="str">
        <f>IF(VLOOKUP(B294+0.25,Cクラス!$L$10:$T$229,5,FALSE)="","",VLOOKUP(B294+0.25,Cクラス!$L$10:$T$229,5,FALSE))</f>
        <v/>
      </c>
      <c r="G294" s="147" t="str">
        <f>IF(VLOOKUP(B294+0.75,Cクラス!$L$10:$T$229,5,FALSE)="","",VLOOKUP(B294+0.75,Cクラス!$L$10:$T$229,5,FALSE))</f>
        <v/>
      </c>
      <c r="H294" s="147" t="str">
        <f t="shared" si="62"/>
        <v>・</v>
      </c>
      <c r="I294" s="147" t="str">
        <f>IF(VLOOKUP(B294,Cクラス!$L$10:$T$229,2,FALSE)="","",VLOOKUP(B294,Cクラス!$L$10:$T$229,2,FALSE))</f>
        <v>GC</v>
      </c>
      <c r="J294" s="147" t="e">
        <f>データ!$B$4</f>
        <v>#N/A</v>
      </c>
      <c r="K294" s="147" t="e">
        <f>データ!$B$5</f>
        <v>#N/A</v>
      </c>
      <c r="L294" s="132" t="str">
        <f t="shared" si="63"/>
        <v/>
      </c>
      <c r="M294" s="141" t="str">
        <f>IF(VLOOKUP(B294,Cクラス!$L$10:$U$229,10,FALSE)="","",VLOOKUP(B294,Cクラス!$L$10:$U$229,10,FALSE))</f>
        <v/>
      </c>
      <c r="O294" s="132">
        <v>563</v>
      </c>
      <c r="P294" s="132" t="str">
        <f t="shared" si="50"/>
        <v/>
      </c>
      <c r="Q294" s="150" t="str">
        <f t="shared" si="51"/>
        <v/>
      </c>
      <c r="R294" s="150" t="str">
        <f t="shared" si="52"/>
        <v/>
      </c>
      <c r="S294" s="150" t="str">
        <f t="shared" si="53"/>
        <v/>
      </c>
      <c r="T294" s="132" t="str">
        <f t="shared" si="54"/>
        <v/>
      </c>
      <c r="U294" s="132" t="str">
        <f t="shared" si="55"/>
        <v/>
      </c>
      <c r="V294" s="142" t="str">
        <f t="shared" si="57"/>
        <v/>
      </c>
    </row>
    <row r="295" spans="1:22" x14ac:dyDescent="0.2">
      <c r="A295" s="139" t="str">
        <f t="shared" si="56"/>
        <v/>
      </c>
      <c r="B295" s="147">
        <v>14</v>
      </c>
      <c r="C295" s="147" t="str">
        <f>IF(VLOOKUP(B295,Cクラス!$L$10:$T$229,5,FALSE)="","",VLOOKUP(B295,Cクラス!$L$10:$T$229,5,FALSE))</f>
        <v/>
      </c>
      <c r="D295" s="147" t="str">
        <f>IF(VLOOKUP(B295+0.5,Cクラス!$L$10:$T$229,5,FALSE)="","",VLOOKUP(B295+0.5,Cクラス!$L$10:$T$229,5,FALSE))</f>
        <v/>
      </c>
      <c r="E295" s="147" t="str">
        <f t="shared" si="61"/>
        <v>・</v>
      </c>
      <c r="F295" s="147" t="str">
        <f>IF(VLOOKUP(B295+0.25,Cクラス!$L$10:$T$229,5,FALSE)="","",VLOOKUP(B295+0.25,Cクラス!$L$10:$T$229,5,FALSE))</f>
        <v/>
      </c>
      <c r="G295" s="147" t="str">
        <f>IF(VLOOKUP(B295+0.75,Cクラス!$L$10:$T$229,5,FALSE)="","",VLOOKUP(B295+0.75,Cクラス!$L$10:$T$229,5,FALSE))</f>
        <v/>
      </c>
      <c r="H295" s="147" t="str">
        <f t="shared" si="62"/>
        <v>・</v>
      </c>
      <c r="I295" s="147" t="str">
        <f>IF(VLOOKUP(B295,Cクラス!$L$10:$T$229,2,FALSE)="","",VLOOKUP(B295,Cクラス!$L$10:$T$229,2,FALSE))</f>
        <v>GC</v>
      </c>
      <c r="J295" s="147" t="e">
        <f>データ!$B$4</f>
        <v>#N/A</v>
      </c>
      <c r="K295" s="147" t="e">
        <f>データ!$B$5</f>
        <v>#N/A</v>
      </c>
      <c r="L295" s="132" t="str">
        <f t="shared" si="63"/>
        <v/>
      </c>
      <c r="M295" s="141" t="str">
        <f>IF(VLOOKUP(B295,Cクラス!$L$10:$U$229,10,FALSE)="","",VLOOKUP(B295,Cクラス!$L$10:$U$229,10,FALSE))</f>
        <v/>
      </c>
      <c r="O295" s="132">
        <v>564</v>
      </c>
      <c r="P295" s="132" t="str">
        <f t="shared" si="50"/>
        <v/>
      </c>
      <c r="Q295" s="150" t="str">
        <f t="shared" si="51"/>
        <v/>
      </c>
      <c r="R295" s="150" t="str">
        <f t="shared" si="52"/>
        <v/>
      </c>
      <c r="S295" s="150" t="str">
        <f t="shared" si="53"/>
        <v/>
      </c>
      <c r="T295" s="132" t="str">
        <f t="shared" si="54"/>
        <v/>
      </c>
      <c r="U295" s="132" t="str">
        <f t="shared" si="55"/>
        <v/>
      </c>
      <c r="V295" s="142" t="str">
        <f t="shared" si="57"/>
        <v/>
      </c>
    </row>
    <row r="296" spans="1:22" x14ac:dyDescent="0.2">
      <c r="A296" s="139" t="str">
        <f t="shared" si="56"/>
        <v/>
      </c>
      <c r="B296" s="147">
        <v>15</v>
      </c>
      <c r="C296" s="147" t="str">
        <f>IF(VLOOKUP(B296,Cクラス!$L$10:$T$229,5,FALSE)="","",VLOOKUP(B296,Cクラス!$L$10:$T$229,5,FALSE))</f>
        <v/>
      </c>
      <c r="D296" s="147" t="str">
        <f>IF(VLOOKUP(B296+0.5,Cクラス!$L$10:$T$229,5,FALSE)="","",VLOOKUP(B296+0.5,Cクラス!$L$10:$T$229,5,FALSE))</f>
        <v/>
      </c>
      <c r="E296" s="147" t="str">
        <f t="shared" si="61"/>
        <v>・</v>
      </c>
      <c r="F296" s="147" t="str">
        <f>IF(VLOOKUP(B296+0.25,Cクラス!$L$10:$T$229,5,FALSE)="","",VLOOKUP(B296+0.25,Cクラス!$L$10:$T$229,5,FALSE))</f>
        <v/>
      </c>
      <c r="G296" s="147" t="str">
        <f>IF(VLOOKUP(B296+0.75,Cクラス!$L$10:$T$229,5,FALSE)="","",VLOOKUP(B296+0.75,Cクラス!$L$10:$T$229,5,FALSE))</f>
        <v/>
      </c>
      <c r="H296" s="147" t="str">
        <f t="shared" si="62"/>
        <v>・</v>
      </c>
      <c r="I296" s="147" t="str">
        <f>IF(VLOOKUP(B296,Cクラス!$L$10:$T$229,2,FALSE)="","",VLOOKUP(B296,Cクラス!$L$10:$T$229,2,FALSE))</f>
        <v>GC</v>
      </c>
      <c r="J296" s="147" t="e">
        <f>データ!$B$4</f>
        <v>#N/A</v>
      </c>
      <c r="K296" s="147" t="e">
        <f>データ!$B$5</f>
        <v>#N/A</v>
      </c>
      <c r="L296" s="132" t="str">
        <f t="shared" si="63"/>
        <v/>
      </c>
      <c r="M296" s="141" t="str">
        <f>IF(VLOOKUP(B296,Cクラス!$L$10:$U$229,10,FALSE)="","",VLOOKUP(B296,Cクラス!$L$10:$U$229,10,FALSE))</f>
        <v/>
      </c>
      <c r="O296" s="132">
        <v>565</v>
      </c>
      <c r="P296" s="132" t="str">
        <f t="shared" si="50"/>
        <v/>
      </c>
      <c r="Q296" s="150" t="str">
        <f t="shared" si="51"/>
        <v/>
      </c>
      <c r="R296" s="150" t="str">
        <f t="shared" si="52"/>
        <v/>
      </c>
      <c r="S296" s="150" t="str">
        <f t="shared" si="53"/>
        <v/>
      </c>
      <c r="T296" s="132" t="str">
        <f t="shared" si="54"/>
        <v/>
      </c>
      <c r="U296" s="132" t="str">
        <f t="shared" si="55"/>
        <v/>
      </c>
      <c r="V296" s="142" t="str">
        <f t="shared" si="57"/>
        <v/>
      </c>
    </row>
    <row r="297" spans="1:22" x14ac:dyDescent="0.2">
      <c r="A297" s="139" t="str">
        <f t="shared" si="56"/>
        <v/>
      </c>
      <c r="B297" s="147">
        <v>16</v>
      </c>
      <c r="C297" s="147" t="str">
        <f>IF(VLOOKUP(B297,Cクラス!$L$10:$T$229,5,FALSE)="","",VLOOKUP(B297,Cクラス!$L$10:$T$229,5,FALSE))</f>
        <v/>
      </c>
      <c r="D297" s="147" t="str">
        <f>IF(VLOOKUP(B297+0.5,Cクラス!$L$10:$T$229,5,FALSE)="","",VLOOKUP(B297+0.5,Cクラス!$L$10:$T$229,5,FALSE))</f>
        <v/>
      </c>
      <c r="E297" s="147" t="str">
        <f t="shared" si="61"/>
        <v>・</v>
      </c>
      <c r="F297" s="147" t="str">
        <f>IF(VLOOKUP(B297+0.25,Cクラス!$L$10:$T$229,5,FALSE)="","",VLOOKUP(B297+0.25,Cクラス!$L$10:$T$229,5,FALSE))</f>
        <v/>
      </c>
      <c r="G297" s="147" t="str">
        <f>IF(VLOOKUP(B297+0.75,Cクラス!$L$10:$T$229,5,FALSE)="","",VLOOKUP(B297+0.75,Cクラス!$L$10:$T$229,5,FALSE))</f>
        <v/>
      </c>
      <c r="H297" s="147" t="str">
        <f t="shared" si="62"/>
        <v>・</v>
      </c>
      <c r="I297" s="147" t="str">
        <f>IF(VLOOKUP(B297,Cクラス!$L$10:$T$229,2,FALSE)="","",VLOOKUP(B297,Cクラス!$L$10:$T$229,2,FALSE))</f>
        <v>GC</v>
      </c>
      <c r="J297" s="147" t="e">
        <f>データ!$B$4</f>
        <v>#N/A</v>
      </c>
      <c r="K297" s="147" t="e">
        <f>データ!$B$5</f>
        <v>#N/A</v>
      </c>
      <c r="L297" s="132" t="str">
        <f t="shared" si="63"/>
        <v/>
      </c>
      <c r="M297" s="141" t="str">
        <f>IF(VLOOKUP(B297,Cクラス!$L$10:$U$229,10,FALSE)="","",VLOOKUP(B297,Cクラス!$L$10:$U$229,10,FALSE))</f>
        <v/>
      </c>
      <c r="O297" s="132">
        <v>566</v>
      </c>
      <c r="P297" s="132" t="str">
        <f t="shared" si="50"/>
        <v/>
      </c>
      <c r="Q297" s="150" t="str">
        <f t="shared" si="51"/>
        <v/>
      </c>
      <c r="R297" s="150" t="str">
        <f t="shared" si="52"/>
        <v/>
      </c>
      <c r="S297" s="150" t="str">
        <f t="shared" si="53"/>
        <v/>
      </c>
      <c r="T297" s="132" t="str">
        <f t="shared" si="54"/>
        <v/>
      </c>
      <c r="U297" s="132" t="str">
        <f t="shared" si="55"/>
        <v/>
      </c>
      <c r="V297" s="142" t="str">
        <f t="shared" si="57"/>
        <v/>
      </c>
    </row>
    <row r="298" spans="1:22" x14ac:dyDescent="0.2">
      <c r="A298" s="139" t="str">
        <f t="shared" si="56"/>
        <v/>
      </c>
      <c r="B298" s="147">
        <v>17</v>
      </c>
      <c r="C298" s="147" t="str">
        <f>IF(VLOOKUP(B298,Cクラス!$L$10:$T$229,5,FALSE)="","",VLOOKUP(B298,Cクラス!$L$10:$T$229,5,FALSE))</f>
        <v/>
      </c>
      <c r="D298" s="147" t="str">
        <f>IF(VLOOKUP(B298+0.5,Cクラス!$L$10:$T$229,5,FALSE)="","",VLOOKUP(B298+0.5,Cクラス!$L$10:$T$229,5,FALSE))</f>
        <v/>
      </c>
      <c r="E298" s="147" t="str">
        <f t="shared" si="61"/>
        <v>・</v>
      </c>
      <c r="F298" s="147" t="str">
        <f>IF(VLOOKUP(B298+0.25,Cクラス!$L$10:$T$229,5,FALSE)="","",VLOOKUP(B298+0.25,Cクラス!$L$10:$T$229,5,FALSE))</f>
        <v/>
      </c>
      <c r="G298" s="147" t="str">
        <f>IF(VLOOKUP(B298+0.75,Cクラス!$L$10:$T$229,5,FALSE)="","",VLOOKUP(B298+0.75,Cクラス!$L$10:$T$229,5,FALSE))</f>
        <v/>
      </c>
      <c r="H298" s="147" t="str">
        <f t="shared" si="62"/>
        <v>・</v>
      </c>
      <c r="I298" s="147" t="str">
        <f>IF(VLOOKUP(B298,Cクラス!$L$10:$T$229,2,FALSE)="","",VLOOKUP(B298,Cクラス!$L$10:$T$229,2,FALSE))</f>
        <v>GC</v>
      </c>
      <c r="J298" s="147" t="e">
        <f>データ!$B$4</f>
        <v>#N/A</v>
      </c>
      <c r="K298" s="147" t="e">
        <f>データ!$B$5</f>
        <v>#N/A</v>
      </c>
      <c r="L298" s="132" t="str">
        <f t="shared" si="63"/>
        <v/>
      </c>
      <c r="M298" s="141" t="str">
        <f>IF(VLOOKUP(B298,Cクラス!$L$10:$U$229,10,FALSE)="","",VLOOKUP(B298,Cクラス!$L$10:$U$229,10,FALSE))</f>
        <v/>
      </c>
      <c r="O298" s="132">
        <v>567</v>
      </c>
      <c r="P298" s="132" t="str">
        <f t="shared" si="50"/>
        <v/>
      </c>
      <c r="Q298" s="150" t="str">
        <f t="shared" si="51"/>
        <v/>
      </c>
      <c r="R298" s="150" t="str">
        <f t="shared" si="52"/>
        <v/>
      </c>
      <c r="S298" s="150" t="str">
        <f t="shared" si="53"/>
        <v/>
      </c>
      <c r="T298" s="132" t="str">
        <f t="shared" si="54"/>
        <v/>
      </c>
      <c r="U298" s="132" t="str">
        <f t="shared" si="55"/>
        <v/>
      </c>
      <c r="V298" s="142" t="str">
        <f t="shared" si="57"/>
        <v/>
      </c>
    </row>
    <row r="299" spans="1:22" x14ac:dyDescent="0.2">
      <c r="A299" s="139" t="str">
        <f t="shared" si="56"/>
        <v/>
      </c>
      <c r="B299" s="147">
        <v>18</v>
      </c>
      <c r="C299" s="147" t="str">
        <f>IF(VLOOKUP(B299,Cクラス!$L$10:$T$229,5,FALSE)="","",VLOOKUP(B299,Cクラス!$L$10:$T$229,5,FALSE))</f>
        <v/>
      </c>
      <c r="D299" s="147" t="str">
        <f>IF(VLOOKUP(B299+0.5,Cクラス!$L$10:$T$229,5,FALSE)="","",VLOOKUP(B299+0.5,Cクラス!$L$10:$T$229,5,FALSE))</f>
        <v/>
      </c>
      <c r="E299" s="147" t="str">
        <f t="shared" si="61"/>
        <v>・</v>
      </c>
      <c r="F299" s="147" t="str">
        <f>IF(VLOOKUP(B299+0.25,Cクラス!$L$10:$T$229,5,FALSE)="","",VLOOKUP(B299+0.25,Cクラス!$L$10:$T$229,5,FALSE))</f>
        <v/>
      </c>
      <c r="G299" s="147" t="str">
        <f>IF(VLOOKUP(B299+0.75,Cクラス!$L$10:$T$229,5,FALSE)="","",VLOOKUP(B299+0.75,Cクラス!$L$10:$T$229,5,FALSE))</f>
        <v/>
      </c>
      <c r="H299" s="147" t="str">
        <f t="shared" si="62"/>
        <v>・</v>
      </c>
      <c r="I299" s="147" t="str">
        <f>IF(VLOOKUP(B299,Cクラス!$L$10:$T$229,2,FALSE)="","",VLOOKUP(B299,Cクラス!$L$10:$T$229,2,FALSE))</f>
        <v>GC</v>
      </c>
      <c r="J299" s="147" t="e">
        <f>データ!$B$4</f>
        <v>#N/A</v>
      </c>
      <c r="K299" s="147" t="e">
        <f>データ!$B$5</f>
        <v>#N/A</v>
      </c>
      <c r="L299" s="132" t="str">
        <f t="shared" si="63"/>
        <v/>
      </c>
      <c r="M299" s="141" t="str">
        <f>IF(VLOOKUP(B299,Cクラス!$L$10:$U$229,10,FALSE)="","",VLOOKUP(B299,Cクラス!$L$10:$U$229,10,FALSE))</f>
        <v/>
      </c>
      <c r="O299" s="132">
        <v>568</v>
      </c>
      <c r="P299" s="132" t="str">
        <f t="shared" si="50"/>
        <v/>
      </c>
      <c r="Q299" s="150" t="str">
        <f t="shared" si="51"/>
        <v/>
      </c>
      <c r="R299" s="150" t="str">
        <f t="shared" si="52"/>
        <v/>
      </c>
      <c r="S299" s="150" t="str">
        <f t="shared" si="53"/>
        <v/>
      </c>
      <c r="T299" s="132" t="str">
        <f t="shared" si="54"/>
        <v/>
      </c>
      <c r="U299" s="132" t="str">
        <f t="shared" si="55"/>
        <v/>
      </c>
      <c r="V299" s="142" t="str">
        <f t="shared" si="57"/>
        <v/>
      </c>
    </row>
    <row r="300" spans="1:22" x14ac:dyDescent="0.2">
      <c r="A300" s="139" t="str">
        <f t="shared" si="56"/>
        <v/>
      </c>
      <c r="B300" s="147">
        <v>19</v>
      </c>
      <c r="C300" s="147" t="str">
        <f>IF(VLOOKUP(B300,Cクラス!$L$10:$T$229,5,FALSE)="","",VLOOKUP(B300,Cクラス!$L$10:$T$229,5,FALSE))</f>
        <v/>
      </c>
      <c r="D300" s="147" t="str">
        <f>IF(VLOOKUP(B300+0.5,Cクラス!$L$10:$T$229,5,FALSE)="","",VLOOKUP(B300+0.5,Cクラス!$L$10:$T$229,5,FALSE))</f>
        <v/>
      </c>
      <c r="E300" s="147" t="str">
        <f t="shared" si="61"/>
        <v>・</v>
      </c>
      <c r="F300" s="147" t="str">
        <f>IF(VLOOKUP(B300+0.25,Cクラス!$L$10:$T$229,5,FALSE)="","",VLOOKUP(B300+0.25,Cクラス!$L$10:$T$229,5,FALSE))</f>
        <v/>
      </c>
      <c r="G300" s="147" t="str">
        <f>IF(VLOOKUP(B300+0.75,Cクラス!$L$10:$T$229,5,FALSE)="","",VLOOKUP(B300+0.75,Cクラス!$L$10:$T$229,5,FALSE))</f>
        <v/>
      </c>
      <c r="H300" s="147" t="str">
        <f t="shared" si="62"/>
        <v>・</v>
      </c>
      <c r="I300" s="147" t="str">
        <f>IF(VLOOKUP(B300,Cクラス!$L$10:$T$229,2,FALSE)="","",VLOOKUP(B300,Cクラス!$L$10:$T$229,2,FALSE))</f>
        <v>GC</v>
      </c>
      <c r="J300" s="147" t="e">
        <f>データ!$B$4</f>
        <v>#N/A</v>
      </c>
      <c r="K300" s="147" t="e">
        <f>データ!$B$5</f>
        <v>#N/A</v>
      </c>
      <c r="L300" s="132" t="str">
        <f t="shared" si="63"/>
        <v/>
      </c>
      <c r="M300" s="141" t="str">
        <f>IF(VLOOKUP(B300,Cクラス!$L$10:$U$229,10,FALSE)="","",VLOOKUP(B300,Cクラス!$L$10:$U$229,10,FALSE))</f>
        <v/>
      </c>
      <c r="O300" s="132">
        <v>569</v>
      </c>
      <c r="P300" s="132" t="str">
        <f t="shared" si="50"/>
        <v/>
      </c>
      <c r="Q300" s="150" t="str">
        <f t="shared" si="51"/>
        <v/>
      </c>
      <c r="R300" s="150" t="str">
        <f t="shared" si="52"/>
        <v/>
      </c>
      <c r="S300" s="150" t="str">
        <f t="shared" si="53"/>
        <v/>
      </c>
      <c r="T300" s="132" t="str">
        <f t="shared" si="54"/>
        <v/>
      </c>
      <c r="U300" s="132" t="str">
        <f t="shared" si="55"/>
        <v/>
      </c>
      <c r="V300" s="142" t="str">
        <f t="shared" si="57"/>
        <v/>
      </c>
    </row>
    <row r="301" spans="1:22" x14ac:dyDescent="0.2">
      <c r="A301" s="139" t="str">
        <f t="shared" si="56"/>
        <v/>
      </c>
      <c r="B301" s="147">
        <v>20</v>
      </c>
      <c r="C301" s="147" t="str">
        <f>IF(VLOOKUP(B301,Cクラス!$L$10:$T$229,5,FALSE)="","",VLOOKUP(B301,Cクラス!$L$10:$T$229,5,FALSE))</f>
        <v/>
      </c>
      <c r="D301" s="147" t="str">
        <f>IF(VLOOKUP(B301+0.5,Cクラス!$L$10:$T$229,5,FALSE)="","",VLOOKUP(B301+0.5,Cクラス!$L$10:$T$229,5,FALSE))</f>
        <v/>
      </c>
      <c r="E301" s="147" t="str">
        <f t="shared" si="61"/>
        <v>・</v>
      </c>
      <c r="F301" s="147" t="str">
        <f>IF(VLOOKUP(B301+0.25,Cクラス!$L$10:$T$229,5,FALSE)="","",VLOOKUP(B301+0.25,Cクラス!$L$10:$T$229,5,FALSE))</f>
        <v/>
      </c>
      <c r="G301" s="147" t="str">
        <f>IF(VLOOKUP(B301+0.75,Cクラス!$L$10:$T$229,5,FALSE)="","",VLOOKUP(B301+0.75,Cクラス!$L$10:$T$229,5,FALSE))</f>
        <v/>
      </c>
      <c r="H301" s="147" t="str">
        <f t="shared" si="62"/>
        <v>・</v>
      </c>
      <c r="I301" s="147" t="str">
        <f>IF(VLOOKUP(B301,Cクラス!$L$10:$T$229,2,FALSE)="","",VLOOKUP(B301,Cクラス!$L$10:$T$229,2,FALSE))</f>
        <v>GC</v>
      </c>
      <c r="J301" s="147" t="e">
        <f>データ!$B$4</f>
        <v>#N/A</v>
      </c>
      <c r="K301" s="147" t="e">
        <f>データ!$B$5</f>
        <v>#N/A</v>
      </c>
      <c r="L301" s="132" t="str">
        <f t="shared" si="63"/>
        <v/>
      </c>
      <c r="M301" s="141" t="str">
        <f>IF(VLOOKUP(B301,Cクラス!$L$10:$U$229,10,FALSE)="","",VLOOKUP(B301,Cクラス!$L$10:$U$229,10,FALSE))</f>
        <v/>
      </c>
      <c r="O301" s="132">
        <v>570</v>
      </c>
      <c r="P301" s="132" t="str">
        <f t="shared" si="50"/>
        <v/>
      </c>
      <c r="Q301" s="150" t="str">
        <f t="shared" si="51"/>
        <v/>
      </c>
      <c r="R301" s="150" t="str">
        <f t="shared" si="52"/>
        <v/>
      </c>
      <c r="S301" s="150" t="str">
        <f t="shared" si="53"/>
        <v/>
      </c>
      <c r="T301" s="132" t="str">
        <f t="shared" si="54"/>
        <v/>
      </c>
      <c r="U301" s="132" t="str">
        <f t="shared" si="55"/>
        <v/>
      </c>
      <c r="V301" s="142" t="str">
        <f t="shared" si="57"/>
        <v/>
      </c>
    </row>
    <row r="302" spans="1:22" x14ac:dyDescent="0.2">
      <c r="A302" s="139" t="str">
        <f t="shared" si="56"/>
        <v/>
      </c>
      <c r="B302" s="147">
        <v>21</v>
      </c>
      <c r="C302" s="147" t="str">
        <f>IF(VLOOKUP(B302,Cクラス!$L$10:$T$229,5,FALSE)="","",VLOOKUP(B302,Cクラス!$L$10:$T$229,5,FALSE))</f>
        <v/>
      </c>
      <c r="D302" s="147" t="str">
        <f>IF(VLOOKUP(B302+0.5,Cクラス!$L$10:$T$229,5,FALSE)="","",VLOOKUP(B302+0.5,Cクラス!$L$10:$T$229,5,FALSE))</f>
        <v/>
      </c>
      <c r="E302" s="147" t="str">
        <f t="shared" si="61"/>
        <v>・</v>
      </c>
      <c r="F302" s="147" t="str">
        <f>IF(VLOOKUP(B302+0.25,Cクラス!$L$10:$T$229,5,FALSE)="","",VLOOKUP(B302+0.25,Cクラス!$L$10:$T$229,5,FALSE))</f>
        <v/>
      </c>
      <c r="G302" s="147" t="str">
        <f>IF(VLOOKUP(B302+0.75,Cクラス!$L$10:$T$229,5,FALSE)="","",VLOOKUP(B302+0.75,Cクラス!$L$10:$T$229,5,FALSE))</f>
        <v/>
      </c>
      <c r="H302" s="147" t="str">
        <f t="shared" si="62"/>
        <v>・</v>
      </c>
      <c r="I302" s="147" t="str">
        <f>IF(VLOOKUP(B302,Cクラス!$L$10:$T$229,2,FALSE)="","",VLOOKUP(B302,Cクラス!$L$10:$T$229,2,FALSE))</f>
        <v>GC</v>
      </c>
      <c r="J302" s="147" t="e">
        <f>データ!$B$4</f>
        <v>#N/A</v>
      </c>
      <c r="K302" s="147" t="e">
        <f>データ!$B$5</f>
        <v>#N/A</v>
      </c>
      <c r="L302" s="132" t="str">
        <f t="shared" si="63"/>
        <v/>
      </c>
      <c r="M302" s="141" t="str">
        <f>IF(VLOOKUP(B302,Cクラス!$L$10:$U$229,10,FALSE)="","",VLOOKUP(B302,Cクラス!$L$10:$U$229,10,FALSE))</f>
        <v/>
      </c>
      <c r="O302" s="132">
        <v>571</v>
      </c>
      <c r="P302" s="132" t="str">
        <f t="shared" si="50"/>
        <v/>
      </c>
      <c r="Q302" s="150" t="str">
        <f t="shared" si="51"/>
        <v/>
      </c>
      <c r="R302" s="150" t="str">
        <f t="shared" si="52"/>
        <v/>
      </c>
      <c r="S302" s="150" t="str">
        <f t="shared" si="53"/>
        <v/>
      </c>
      <c r="T302" s="132" t="str">
        <f t="shared" si="54"/>
        <v/>
      </c>
      <c r="U302" s="132" t="str">
        <f t="shared" si="55"/>
        <v/>
      </c>
      <c r="V302" s="142" t="str">
        <f t="shared" si="57"/>
        <v/>
      </c>
    </row>
    <row r="303" spans="1:22" x14ac:dyDescent="0.2">
      <c r="A303" s="139" t="str">
        <f t="shared" si="56"/>
        <v/>
      </c>
      <c r="B303" s="147">
        <v>22</v>
      </c>
      <c r="C303" s="147" t="str">
        <f>IF(VLOOKUP(B303,Cクラス!$L$10:$T$229,5,FALSE)="","",VLOOKUP(B303,Cクラス!$L$10:$T$229,5,FALSE))</f>
        <v/>
      </c>
      <c r="D303" s="147" t="str">
        <f>IF(VLOOKUP(B303+0.5,Cクラス!$L$10:$T$229,5,FALSE)="","",VLOOKUP(B303+0.5,Cクラス!$L$10:$T$229,5,FALSE))</f>
        <v/>
      </c>
      <c r="E303" s="147" t="str">
        <f t="shared" si="61"/>
        <v>・</v>
      </c>
      <c r="F303" s="147" t="str">
        <f>IF(VLOOKUP(B303+0.25,Cクラス!$L$10:$T$229,5,FALSE)="","",VLOOKUP(B303+0.25,Cクラス!$L$10:$T$229,5,FALSE))</f>
        <v/>
      </c>
      <c r="G303" s="147" t="str">
        <f>IF(VLOOKUP(B303+0.75,Cクラス!$L$10:$T$229,5,FALSE)="","",VLOOKUP(B303+0.75,Cクラス!$L$10:$T$229,5,FALSE))</f>
        <v/>
      </c>
      <c r="H303" s="147" t="str">
        <f t="shared" si="62"/>
        <v>・</v>
      </c>
      <c r="I303" s="147" t="str">
        <f>IF(VLOOKUP(B303,Cクラス!$L$10:$T$229,2,FALSE)="","",VLOOKUP(B303,Cクラス!$L$10:$T$229,2,FALSE))</f>
        <v>GC</v>
      </c>
      <c r="J303" s="147" t="e">
        <f>データ!$B$4</f>
        <v>#N/A</v>
      </c>
      <c r="K303" s="147" t="e">
        <f>データ!$B$5</f>
        <v>#N/A</v>
      </c>
      <c r="L303" s="132" t="str">
        <f t="shared" si="63"/>
        <v/>
      </c>
      <c r="M303" s="141" t="str">
        <f>IF(VLOOKUP(B303,Cクラス!$L$10:$U$229,10,FALSE)="","",VLOOKUP(B303,Cクラス!$L$10:$U$229,10,FALSE))</f>
        <v/>
      </c>
      <c r="O303" s="132">
        <v>572</v>
      </c>
      <c r="P303" s="132" t="str">
        <f t="shared" si="50"/>
        <v/>
      </c>
      <c r="Q303" s="150" t="str">
        <f t="shared" si="51"/>
        <v/>
      </c>
      <c r="R303" s="150" t="str">
        <f t="shared" si="52"/>
        <v/>
      </c>
      <c r="S303" s="150" t="str">
        <f t="shared" si="53"/>
        <v/>
      </c>
      <c r="T303" s="132" t="str">
        <f t="shared" si="54"/>
        <v/>
      </c>
      <c r="U303" s="132" t="str">
        <f t="shared" si="55"/>
        <v/>
      </c>
      <c r="V303" s="142" t="str">
        <f t="shared" si="57"/>
        <v/>
      </c>
    </row>
    <row r="304" spans="1:22" x14ac:dyDescent="0.2">
      <c r="A304" s="139" t="str">
        <f t="shared" si="56"/>
        <v/>
      </c>
      <c r="B304" s="147">
        <v>23</v>
      </c>
      <c r="C304" s="147" t="str">
        <f>IF(VLOOKUP(B304,Cクラス!$L$10:$T$229,5,FALSE)="","",VLOOKUP(B304,Cクラス!$L$10:$T$229,5,FALSE))</f>
        <v/>
      </c>
      <c r="D304" s="147" t="str">
        <f>IF(VLOOKUP(B304+0.5,Cクラス!$L$10:$T$229,5,FALSE)="","",VLOOKUP(B304+0.5,Cクラス!$L$10:$T$229,5,FALSE))</f>
        <v/>
      </c>
      <c r="E304" s="147" t="str">
        <f t="shared" si="61"/>
        <v>・</v>
      </c>
      <c r="F304" s="147" t="str">
        <f>IF(VLOOKUP(B304+0.25,Cクラス!$L$10:$T$229,5,FALSE)="","",VLOOKUP(B304+0.25,Cクラス!$L$10:$T$229,5,FALSE))</f>
        <v/>
      </c>
      <c r="G304" s="147" t="str">
        <f>IF(VLOOKUP(B304+0.75,Cクラス!$L$10:$T$229,5,FALSE)="","",VLOOKUP(B304+0.75,Cクラス!$L$10:$T$229,5,FALSE))</f>
        <v/>
      </c>
      <c r="H304" s="147" t="str">
        <f t="shared" si="62"/>
        <v>・</v>
      </c>
      <c r="I304" s="147" t="str">
        <f>IF(VLOOKUP(B304,Cクラス!$L$10:$T$229,2,FALSE)="","",VLOOKUP(B304,Cクラス!$L$10:$T$229,2,FALSE))</f>
        <v>GC</v>
      </c>
      <c r="J304" s="147" t="e">
        <f>データ!$B$4</f>
        <v>#N/A</v>
      </c>
      <c r="K304" s="147" t="e">
        <f>データ!$B$5</f>
        <v>#N/A</v>
      </c>
      <c r="L304" s="132" t="str">
        <f t="shared" si="63"/>
        <v/>
      </c>
      <c r="M304" s="141" t="str">
        <f>IF(VLOOKUP(B304,Cクラス!$L$10:$U$229,10,FALSE)="","",VLOOKUP(B304,Cクラス!$L$10:$U$229,10,FALSE))</f>
        <v/>
      </c>
      <c r="O304" s="132">
        <v>573</v>
      </c>
      <c r="P304" s="132" t="str">
        <f t="shared" si="50"/>
        <v/>
      </c>
      <c r="Q304" s="150" t="str">
        <f t="shared" si="51"/>
        <v/>
      </c>
      <c r="R304" s="150" t="str">
        <f t="shared" si="52"/>
        <v/>
      </c>
      <c r="S304" s="150" t="str">
        <f t="shared" si="53"/>
        <v/>
      </c>
      <c r="T304" s="132" t="str">
        <f t="shared" si="54"/>
        <v/>
      </c>
      <c r="U304" s="132" t="str">
        <f t="shared" si="55"/>
        <v/>
      </c>
      <c r="V304" s="142" t="str">
        <f t="shared" si="57"/>
        <v/>
      </c>
    </row>
    <row r="305" spans="1:22" x14ac:dyDescent="0.2">
      <c r="A305" s="139" t="str">
        <f t="shared" si="56"/>
        <v/>
      </c>
      <c r="B305" s="147">
        <v>24</v>
      </c>
      <c r="C305" s="147" t="str">
        <f>IF(VLOOKUP(B305,Cクラス!$L$10:$T$229,5,FALSE)="","",VLOOKUP(B305,Cクラス!$L$10:$T$229,5,FALSE))</f>
        <v/>
      </c>
      <c r="D305" s="147" t="str">
        <f>IF(VLOOKUP(B305+0.5,Cクラス!$L$10:$T$229,5,FALSE)="","",VLOOKUP(B305+0.5,Cクラス!$L$10:$T$229,5,FALSE))</f>
        <v/>
      </c>
      <c r="E305" s="147" t="str">
        <f t="shared" si="61"/>
        <v>・</v>
      </c>
      <c r="F305" s="147" t="str">
        <f>IF(VLOOKUP(B305+0.25,Cクラス!$L$10:$T$229,5,FALSE)="","",VLOOKUP(B305+0.25,Cクラス!$L$10:$T$229,5,FALSE))</f>
        <v/>
      </c>
      <c r="G305" s="147" t="str">
        <f>IF(VLOOKUP(B305+0.75,Cクラス!$L$10:$T$229,5,FALSE)="","",VLOOKUP(B305+0.75,Cクラス!$L$10:$T$229,5,FALSE))</f>
        <v/>
      </c>
      <c r="H305" s="147" t="str">
        <f t="shared" si="62"/>
        <v>・</v>
      </c>
      <c r="I305" s="147" t="str">
        <f>IF(VLOOKUP(B305,Cクラス!$L$10:$T$229,2,FALSE)="","",VLOOKUP(B305,Cクラス!$L$10:$T$229,2,FALSE))</f>
        <v>GC</v>
      </c>
      <c r="J305" s="147" t="e">
        <f>データ!$B$4</f>
        <v>#N/A</v>
      </c>
      <c r="K305" s="147" t="e">
        <f>データ!$B$5</f>
        <v>#N/A</v>
      </c>
      <c r="L305" s="132" t="str">
        <f t="shared" si="63"/>
        <v/>
      </c>
      <c r="M305" s="141" t="str">
        <f>IF(VLOOKUP(B305,Cクラス!$L$10:$U$229,10,FALSE)="","",VLOOKUP(B305,Cクラス!$L$10:$U$229,10,FALSE))</f>
        <v/>
      </c>
      <c r="O305" s="132">
        <v>574</v>
      </c>
      <c r="P305" s="132" t="str">
        <f t="shared" si="50"/>
        <v/>
      </c>
      <c r="Q305" s="150" t="str">
        <f t="shared" si="51"/>
        <v/>
      </c>
      <c r="R305" s="150" t="str">
        <f t="shared" si="52"/>
        <v/>
      </c>
      <c r="S305" s="150" t="str">
        <f t="shared" si="53"/>
        <v/>
      </c>
      <c r="T305" s="132" t="str">
        <f t="shared" si="54"/>
        <v/>
      </c>
      <c r="U305" s="132" t="str">
        <f t="shared" si="55"/>
        <v/>
      </c>
      <c r="V305" s="142" t="str">
        <f t="shared" si="57"/>
        <v/>
      </c>
    </row>
    <row r="306" spans="1:22" x14ac:dyDescent="0.2">
      <c r="A306" s="139" t="str">
        <f t="shared" si="56"/>
        <v/>
      </c>
      <c r="B306" s="147">
        <v>25</v>
      </c>
      <c r="C306" s="147" t="str">
        <f>IF(VLOOKUP(B306,Cクラス!$L$10:$T$229,5,FALSE)="","",VLOOKUP(B306,Cクラス!$L$10:$T$229,5,FALSE))</f>
        <v/>
      </c>
      <c r="D306" s="147" t="str">
        <f>IF(VLOOKUP(B306+0.5,Cクラス!$L$10:$T$229,5,FALSE)="","",VLOOKUP(B306+0.5,Cクラス!$L$10:$T$229,5,FALSE))</f>
        <v/>
      </c>
      <c r="E306" s="147" t="str">
        <f t="shared" si="61"/>
        <v>・</v>
      </c>
      <c r="F306" s="147" t="str">
        <f>IF(VLOOKUP(B306+0.25,Cクラス!$L$10:$T$229,5,FALSE)="","",VLOOKUP(B306+0.25,Cクラス!$L$10:$T$229,5,FALSE))</f>
        <v/>
      </c>
      <c r="G306" s="147" t="str">
        <f>IF(VLOOKUP(B306+0.75,Cクラス!$L$10:$T$229,5,FALSE)="","",VLOOKUP(B306+0.75,Cクラス!$L$10:$T$229,5,FALSE))</f>
        <v/>
      </c>
      <c r="H306" s="147" t="str">
        <f t="shared" si="62"/>
        <v>・</v>
      </c>
      <c r="I306" s="147" t="str">
        <f>IF(VLOOKUP(B306,Cクラス!$L$10:$T$229,2,FALSE)="","",VLOOKUP(B306,Cクラス!$L$10:$T$229,2,FALSE))</f>
        <v>GC</v>
      </c>
      <c r="J306" s="147" t="e">
        <f>データ!$B$4</f>
        <v>#N/A</v>
      </c>
      <c r="K306" s="147" t="e">
        <f>データ!$B$5</f>
        <v>#N/A</v>
      </c>
      <c r="L306" s="132" t="str">
        <f t="shared" si="63"/>
        <v/>
      </c>
      <c r="M306" s="141" t="str">
        <f>IF(VLOOKUP(B306,Cクラス!$L$10:$U$229,10,FALSE)="","",VLOOKUP(B306,Cクラス!$L$10:$U$229,10,FALSE))</f>
        <v/>
      </c>
      <c r="O306" s="132">
        <v>575</v>
      </c>
      <c r="P306" s="132" t="str">
        <f t="shared" si="50"/>
        <v/>
      </c>
      <c r="Q306" s="150" t="str">
        <f t="shared" si="51"/>
        <v/>
      </c>
      <c r="R306" s="150" t="str">
        <f t="shared" si="52"/>
        <v/>
      </c>
      <c r="S306" s="150" t="str">
        <f t="shared" si="53"/>
        <v/>
      </c>
      <c r="T306" s="132" t="str">
        <f t="shared" si="54"/>
        <v/>
      </c>
      <c r="U306" s="132" t="str">
        <f t="shared" si="55"/>
        <v/>
      </c>
      <c r="V306" s="142" t="str">
        <f t="shared" si="57"/>
        <v/>
      </c>
    </row>
    <row r="307" spans="1:22" x14ac:dyDescent="0.2">
      <c r="A307" s="139" t="str">
        <f t="shared" si="56"/>
        <v/>
      </c>
      <c r="B307" s="147">
        <v>26</v>
      </c>
      <c r="C307" s="147" t="str">
        <f>IF(VLOOKUP(B307,Cクラス!$L$10:$T$229,5,FALSE)="","",VLOOKUP(B307,Cクラス!$L$10:$T$229,5,FALSE))</f>
        <v/>
      </c>
      <c r="D307" s="147" t="str">
        <f>IF(VLOOKUP(B307+0.5,Cクラス!$L$10:$T$229,5,FALSE)="","",VLOOKUP(B307+0.5,Cクラス!$L$10:$T$229,5,FALSE))</f>
        <v/>
      </c>
      <c r="E307" s="147" t="str">
        <f t="shared" si="61"/>
        <v>・</v>
      </c>
      <c r="F307" s="147" t="str">
        <f>IF(VLOOKUP(B307+0.25,Cクラス!$L$10:$T$229,5,FALSE)="","",VLOOKUP(B307+0.25,Cクラス!$L$10:$T$229,5,FALSE))</f>
        <v/>
      </c>
      <c r="G307" s="147" t="str">
        <f>IF(VLOOKUP(B307+0.75,Cクラス!$L$10:$T$229,5,FALSE)="","",VLOOKUP(B307+0.75,Cクラス!$L$10:$T$229,5,FALSE))</f>
        <v/>
      </c>
      <c r="H307" s="147" t="str">
        <f t="shared" si="62"/>
        <v>・</v>
      </c>
      <c r="I307" s="147" t="str">
        <f>IF(VLOOKUP(B307,Cクラス!$L$10:$T$229,2,FALSE)="","",VLOOKUP(B307,Cクラス!$L$10:$T$229,2,FALSE))</f>
        <v>GC</v>
      </c>
      <c r="J307" s="147" t="e">
        <f>データ!$B$4</f>
        <v>#N/A</v>
      </c>
      <c r="K307" s="147" t="e">
        <f>データ!$B$5</f>
        <v>#N/A</v>
      </c>
      <c r="L307" s="132" t="str">
        <f t="shared" si="63"/>
        <v/>
      </c>
      <c r="M307" s="141" t="str">
        <f>IF(VLOOKUP(B307,Cクラス!$L$10:$U$229,10,FALSE)="","",VLOOKUP(B307,Cクラス!$L$10:$U$229,10,FALSE))</f>
        <v/>
      </c>
      <c r="O307" s="132">
        <v>576</v>
      </c>
      <c r="P307" s="132" t="str">
        <f t="shared" si="50"/>
        <v/>
      </c>
      <c r="Q307" s="150" t="str">
        <f t="shared" si="51"/>
        <v/>
      </c>
      <c r="R307" s="150" t="str">
        <f t="shared" si="52"/>
        <v/>
      </c>
      <c r="S307" s="150" t="str">
        <f t="shared" si="53"/>
        <v/>
      </c>
      <c r="T307" s="132" t="str">
        <f t="shared" si="54"/>
        <v/>
      </c>
      <c r="U307" s="132" t="str">
        <f t="shared" si="55"/>
        <v/>
      </c>
      <c r="V307" s="142" t="str">
        <f t="shared" si="57"/>
        <v/>
      </c>
    </row>
    <row r="308" spans="1:22" x14ac:dyDescent="0.2">
      <c r="A308" s="139" t="str">
        <f t="shared" si="56"/>
        <v/>
      </c>
      <c r="B308" s="147">
        <v>27</v>
      </c>
      <c r="C308" s="147" t="str">
        <f>IF(VLOOKUP(B308,Cクラス!$L$10:$T$229,5,FALSE)="","",VLOOKUP(B308,Cクラス!$L$10:$T$229,5,FALSE))</f>
        <v/>
      </c>
      <c r="D308" s="147" t="str">
        <f>IF(VLOOKUP(B308+0.5,Cクラス!$L$10:$T$229,5,FALSE)="","",VLOOKUP(B308+0.5,Cクラス!$L$10:$T$229,5,FALSE))</f>
        <v/>
      </c>
      <c r="E308" s="147" t="str">
        <f t="shared" si="61"/>
        <v>・</v>
      </c>
      <c r="F308" s="147" t="str">
        <f>IF(VLOOKUP(B308+0.25,Cクラス!$L$10:$T$229,5,FALSE)="","",VLOOKUP(B308+0.25,Cクラス!$L$10:$T$229,5,FALSE))</f>
        <v/>
      </c>
      <c r="G308" s="147" t="str">
        <f>IF(VLOOKUP(B308+0.75,Cクラス!$L$10:$T$229,5,FALSE)="","",VLOOKUP(B308+0.75,Cクラス!$L$10:$T$229,5,FALSE))</f>
        <v/>
      </c>
      <c r="H308" s="147" t="str">
        <f t="shared" si="62"/>
        <v>・</v>
      </c>
      <c r="I308" s="147" t="str">
        <f>IF(VLOOKUP(B308,Cクラス!$L$10:$T$229,2,FALSE)="","",VLOOKUP(B308,Cクラス!$L$10:$T$229,2,FALSE))</f>
        <v>GC</v>
      </c>
      <c r="J308" s="147" t="e">
        <f>データ!$B$4</f>
        <v>#N/A</v>
      </c>
      <c r="K308" s="147" t="e">
        <f>データ!$B$5</f>
        <v>#N/A</v>
      </c>
      <c r="L308" s="132" t="str">
        <f t="shared" si="63"/>
        <v/>
      </c>
      <c r="M308" s="141" t="str">
        <f>IF(VLOOKUP(B308,Cクラス!$L$10:$U$229,10,FALSE)="","",VLOOKUP(B308,Cクラス!$L$10:$U$229,10,FALSE))</f>
        <v/>
      </c>
      <c r="O308" s="132">
        <v>577</v>
      </c>
      <c r="P308" s="132" t="str">
        <f t="shared" si="50"/>
        <v/>
      </c>
      <c r="Q308" s="150" t="str">
        <f t="shared" si="51"/>
        <v/>
      </c>
      <c r="R308" s="150" t="str">
        <f t="shared" si="52"/>
        <v/>
      </c>
      <c r="S308" s="150" t="str">
        <f t="shared" si="53"/>
        <v/>
      </c>
      <c r="T308" s="132" t="str">
        <f t="shared" si="54"/>
        <v/>
      </c>
      <c r="U308" s="132" t="str">
        <f t="shared" si="55"/>
        <v/>
      </c>
      <c r="V308" s="142" t="str">
        <f t="shared" si="57"/>
        <v/>
      </c>
    </row>
    <row r="309" spans="1:22" x14ac:dyDescent="0.2">
      <c r="A309" s="139" t="str">
        <f t="shared" si="56"/>
        <v/>
      </c>
      <c r="B309" s="147">
        <v>28</v>
      </c>
      <c r="C309" s="147" t="str">
        <f>IF(VLOOKUP(B309,Cクラス!$L$10:$T$229,5,FALSE)="","",VLOOKUP(B309,Cクラス!$L$10:$T$229,5,FALSE))</f>
        <v/>
      </c>
      <c r="D309" s="147" t="str">
        <f>IF(VLOOKUP(B309+0.5,Cクラス!$L$10:$T$229,5,FALSE)="","",VLOOKUP(B309+0.5,Cクラス!$L$10:$T$229,5,FALSE))</f>
        <v/>
      </c>
      <c r="E309" s="147" t="str">
        <f t="shared" si="61"/>
        <v>・</v>
      </c>
      <c r="F309" s="147" t="str">
        <f>IF(VLOOKUP(B309+0.25,Cクラス!$L$10:$T$229,5,FALSE)="","",VLOOKUP(B309+0.25,Cクラス!$L$10:$T$229,5,FALSE))</f>
        <v/>
      </c>
      <c r="G309" s="147" t="str">
        <f>IF(VLOOKUP(B309+0.75,Cクラス!$L$10:$T$229,5,FALSE)="","",VLOOKUP(B309+0.75,Cクラス!$L$10:$T$229,5,FALSE))</f>
        <v/>
      </c>
      <c r="H309" s="147" t="str">
        <f t="shared" si="62"/>
        <v>・</v>
      </c>
      <c r="I309" s="147" t="str">
        <f>IF(VLOOKUP(B309,Cクラス!$L$10:$T$229,2,FALSE)="","",VLOOKUP(B309,Cクラス!$L$10:$T$229,2,FALSE))</f>
        <v>GC</v>
      </c>
      <c r="J309" s="147" t="e">
        <f>データ!$B$4</f>
        <v>#N/A</v>
      </c>
      <c r="K309" s="147" t="e">
        <f>データ!$B$5</f>
        <v>#N/A</v>
      </c>
      <c r="L309" s="132" t="str">
        <f t="shared" si="63"/>
        <v/>
      </c>
      <c r="M309" s="141" t="str">
        <f>IF(VLOOKUP(B309,Cクラス!$L$10:$U$229,10,FALSE)="","",VLOOKUP(B309,Cクラス!$L$10:$U$229,10,FALSE))</f>
        <v/>
      </c>
      <c r="O309" s="132">
        <v>578</v>
      </c>
      <c r="P309" s="132" t="str">
        <f t="shared" si="50"/>
        <v/>
      </c>
      <c r="Q309" s="150" t="str">
        <f t="shared" si="51"/>
        <v/>
      </c>
      <c r="R309" s="150" t="str">
        <f t="shared" si="52"/>
        <v/>
      </c>
      <c r="S309" s="150" t="str">
        <f t="shared" si="53"/>
        <v/>
      </c>
      <c r="T309" s="132" t="str">
        <f t="shared" si="54"/>
        <v/>
      </c>
      <c r="U309" s="132" t="str">
        <f t="shared" si="55"/>
        <v/>
      </c>
      <c r="V309" s="142" t="str">
        <f t="shared" si="57"/>
        <v/>
      </c>
    </row>
    <row r="310" spans="1:22" x14ac:dyDescent="0.2">
      <c r="A310" s="139" t="str">
        <f t="shared" si="56"/>
        <v/>
      </c>
      <c r="B310" s="147">
        <v>29</v>
      </c>
      <c r="C310" s="147" t="str">
        <f>IF(VLOOKUP(B310,Cクラス!$L$10:$T$229,5,FALSE)="","",VLOOKUP(B310,Cクラス!$L$10:$T$229,5,FALSE))</f>
        <v/>
      </c>
      <c r="D310" s="147" t="str">
        <f>IF(VLOOKUP(B310+0.5,Cクラス!$L$10:$T$229,5,FALSE)="","",VLOOKUP(B310+0.5,Cクラス!$L$10:$T$229,5,FALSE))</f>
        <v/>
      </c>
      <c r="E310" s="147" t="str">
        <f t="shared" si="61"/>
        <v>・</v>
      </c>
      <c r="F310" s="147" t="str">
        <f>IF(VLOOKUP(B310+0.25,Cクラス!$L$10:$T$229,5,FALSE)="","",VLOOKUP(B310+0.25,Cクラス!$L$10:$T$229,5,FALSE))</f>
        <v/>
      </c>
      <c r="G310" s="147" t="str">
        <f>IF(VLOOKUP(B310+0.75,Cクラス!$L$10:$T$229,5,FALSE)="","",VLOOKUP(B310+0.75,Cクラス!$L$10:$T$229,5,FALSE))</f>
        <v/>
      </c>
      <c r="H310" s="147" t="str">
        <f t="shared" si="62"/>
        <v>・</v>
      </c>
      <c r="I310" s="147" t="str">
        <f>IF(VLOOKUP(B310,Cクラス!$L$10:$T$229,2,FALSE)="","",VLOOKUP(B310,Cクラス!$L$10:$T$229,2,FALSE))</f>
        <v>GC</v>
      </c>
      <c r="J310" s="147" t="e">
        <f>データ!$B$4</f>
        <v>#N/A</v>
      </c>
      <c r="K310" s="147" t="e">
        <f>データ!$B$5</f>
        <v>#N/A</v>
      </c>
      <c r="L310" s="132" t="str">
        <f t="shared" si="63"/>
        <v/>
      </c>
      <c r="M310" s="141" t="str">
        <f>IF(VLOOKUP(B310,Cクラス!$L$10:$U$229,10,FALSE)="","",VLOOKUP(B310,Cクラス!$L$10:$U$229,10,FALSE))</f>
        <v/>
      </c>
      <c r="O310" s="132">
        <v>579</v>
      </c>
      <c r="P310" s="132" t="str">
        <f t="shared" si="50"/>
        <v/>
      </c>
      <c r="Q310" s="150" t="str">
        <f t="shared" si="51"/>
        <v/>
      </c>
      <c r="R310" s="150" t="str">
        <f t="shared" si="52"/>
        <v/>
      </c>
      <c r="S310" s="150" t="str">
        <f t="shared" si="53"/>
        <v/>
      </c>
      <c r="T310" s="132" t="str">
        <f t="shared" si="54"/>
        <v/>
      </c>
      <c r="U310" s="132" t="str">
        <f t="shared" si="55"/>
        <v/>
      </c>
      <c r="V310" s="142" t="str">
        <f t="shared" si="57"/>
        <v/>
      </c>
    </row>
    <row r="311" spans="1:22" x14ac:dyDescent="0.2">
      <c r="A311" s="139" t="str">
        <f t="shared" si="56"/>
        <v/>
      </c>
      <c r="B311" s="147">
        <v>30</v>
      </c>
      <c r="C311" s="147" t="str">
        <f>IF(VLOOKUP(B311,Cクラス!$L$10:$T$229,5,FALSE)="","",VLOOKUP(B311,Cクラス!$L$10:$T$229,5,FALSE))</f>
        <v/>
      </c>
      <c r="D311" s="147" t="str">
        <f>IF(VLOOKUP(B311+0.5,Cクラス!$L$10:$T$229,5,FALSE)="","",VLOOKUP(B311+0.5,Cクラス!$L$10:$T$229,5,FALSE))</f>
        <v/>
      </c>
      <c r="E311" s="147" t="str">
        <f t="shared" si="61"/>
        <v>・</v>
      </c>
      <c r="F311" s="147" t="str">
        <f>IF(VLOOKUP(B311+0.25,Cクラス!$L$10:$T$229,5,FALSE)="","",VLOOKUP(B311+0.25,Cクラス!$L$10:$T$229,5,FALSE))</f>
        <v/>
      </c>
      <c r="G311" s="147" t="str">
        <f>IF(VLOOKUP(B311+0.75,Cクラス!$L$10:$T$229,5,FALSE)="","",VLOOKUP(B311+0.75,Cクラス!$L$10:$T$229,5,FALSE))</f>
        <v/>
      </c>
      <c r="H311" s="147" t="str">
        <f t="shared" si="62"/>
        <v>・</v>
      </c>
      <c r="I311" s="147" t="str">
        <f>IF(VLOOKUP(B311,Cクラス!$L$10:$T$229,2,FALSE)="","",VLOOKUP(B311,Cクラス!$L$10:$T$229,2,FALSE))</f>
        <v>GC</v>
      </c>
      <c r="J311" s="147" t="e">
        <f>データ!$B$4</f>
        <v>#N/A</v>
      </c>
      <c r="K311" s="147" t="e">
        <f>データ!$B$5</f>
        <v>#N/A</v>
      </c>
      <c r="L311" s="132" t="str">
        <f t="shared" si="63"/>
        <v/>
      </c>
      <c r="M311" s="141" t="str">
        <f>IF(VLOOKUP(B311,Cクラス!$L$10:$U$229,10,FALSE)="","",VLOOKUP(B311,Cクラス!$L$10:$U$229,10,FALSE))</f>
        <v/>
      </c>
      <c r="O311" s="132">
        <v>580</v>
      </c>
      <c r="P311" s="132" t="str">
        <f t="shared" si="50"/>
        <v/>
      </c>
      <c r="Q311" s="150" t="str">
        <f t="shared" si="51"/>
        <v/>
      </c>
      <c r="R311" s="150" t="str">
        <f t="shared" si="52"/>
        <v/>
      </c>
      <c r="S311" s="150" t="str">
        <f t="shared" si="53"/>
        <v/>
      </c>
      <c r="T311" s="132" t="str">
        <f t="shared" si="54"/>
        <v/>
      </c>
      <c r="U311" s="132" t="str">
        <f t="shared" si="55"/>
        <v/>
      </c>
      <c r="V311" s="142" t="str">
        <f t="shared" si="57"/>
        <v/>
      </c>
    </row>
    <row r="312" spans="1:22" x14ac:dyDescent="0.2">
      <c r="A312" s="139" t="str">
        <f t="shared" si="56"/>
        <v/>
      </c>
      <c r="B312" s="147">
        <v>31</v>
      </c>
      <c r="C312" s="147" t="str">
        <f>IF(VLOOKUP(B312,Cクラス!$L$10:$T$229,5,FALSE)="","",VLOOKUP(B312,Cクラス!$L$10:$T$229,5,FALSE))</f>
        <v/>
      </c>
      <c r="D312" s="147" t="str">
        <f>IF(VLOOKUP(B312+0.5,Cクラス!$L$10:$T$229,5,FALSE)="","",VLOOKUP(B312+0.5,Cクラス!$L$10:$T$229,5,FALSE))</f>
        <v/>
      </c>
      <c r="E312" s="147" t="str">
        <f t="shared" si="61"/>
        <v>・</v>
      </c>
      <c r="F312" s="147" t="str">
        <f>IF(VLOOKUP(B312+0.25,Cクラス!$L$10:$T$229,5,FALSE)="","",VLOOKUP(B312+0.25,Cクラス!$L$10:$T$229,5,FALSE))</f>
        <v/>
      </c>
      <c r="G312" s="147" t="str">
        <f>IF(VLOOKUP(B312+0.75,Cクラス!$L$10:$T$229,5,FALSE)="","",VLOOKUP(B312+0.75,Cクラス!$L$10:$T$229,5,FALSE))</f>
        <v/>
      </c>
      <c r="H312" s="147" t="str">
        <f t="shared" si="62"/>
        <v>・</v>
      </c>
      <c r="I312" s="147" t="str">
        <f>IF(VLOOKUP(B312,Cクラス!$L$10:$T$229,2,FALSE)="","",VLOOKUP(B312,Cクラス!$L$10:$T$229,2,FALSE))</f>
        <v>GC</v>
      </c>
      <c r="J312" s="147" t="e">
        <f>データ!$B$4</f>
        <v>#N/A</v>
      </c>
      <c r="K312" s="147" t="e">
        <f>データ!$B$5</f>
        <v>#N/A</v>
      </c>
      <c r="L312" s="132" t="str">
        <f t="shared" si="63"/>
        <v/>
      </c>
      <c r="M312" s="141" t="str">
        <f>IF(VLOOKUP(B312,Cクラス!$L$10:$U$229,10,FALSE)="","",VLOOKUP(B312,Cクラス!$L$10:$U$229,10,FALSE))</f>
        <v/>
      </c>
      <c r="O312" s="132">
        <v>581</v>
      </c>
      <c r="P312" s="132" t="str">
        <f t="shared" si="50"/>
        <v/>
      </c>
      <c r="Q312" s="150" t="str">
        <f t="shared" si="51"/>
        <v/>
      </c>
      <c r="R312" s="150" t="str">
        <f t="shared" si="52"/>
        <v/>
      </c>
      <c r="S312" s="150" t="str">
        <f t="shared" si="53"/>
        <v/>
      </c>
      <c r="T312" s="132" t="str">
        <f t="shared" si="54"/>
        <v/>
      </c>
      <c r="U312" s="132" t="str">
        <f t="shared" si="55"/>
        <v/>
      </c>
      <c r="V312" s="142" t="str">
        <f t="shared" si="57"/>
        <v/>
      </c>
    </row>
    <row r="313" spans="1:22" x14ac:dyDescent="0.2">
      <c r="A313" s="139" t="str">
        <f t="shared" si="56"/>
        <v/>
      </c>
      <c r="B313" s="147">
        <v>32</v>
      </c>
      <c r="C313" s="147" t="str">
        <f>IF(VLOOKUP(B313,Cクラス!$L$10:$T$229,5,FALSE)="","",VLOOKUP(B313,Cクラス!$L$10:$T$229,5,FALSE))</f>
        <v/>
      </c>
      <c r="D313" s="147" t="str">
        <f>IF(VLOOKUP(B313+0.5,Cクラス!$L$10:$T$229,5,FALSE)="","",VLOOKUP(B313+0.5,Cクラス!$L$10:$T$229,5,FALSE))</f>
        <v/>
      </c>
      <c r="E313" s="147" t="str">
        <f t="shared" si="61"/>
        <v>・</v>
      </c>
      <c r="F313" s="147" t="str">
        <f>IF(VLOOKUP(B313+0.25,Cクラス!$L$10:$T$229,5,FALSE)="","",VLOOKUP(B313+0.25,Cクラス!$L$10:$T$229,5,FALSE))</f>
        <v/>
      </c>
      <c r="G313" s="147" t="str">
        <f>IF(VLOOKUP(B313+0.75,Cクラス!$L$10:$T$229,5,FALSE)="","",VLOOKUP(B313+0.75,Cクラス!$L$10:$T$229,5,FALSE))</f>
        <v/>
      </c>
      <c r="H313" s="147" t="str">
        <f t="shared" si="62"/>
        <v>・</v>
      </c>
      <c r="I313" s="147" t="str">
        <f>IF(VLOOKUP(B313,Cクラス!$L$10:$T$229,2,FALSE)="","",VLOOKUP(B313,Cクラス!$L$10:$T$229,2,FALSE))</f>
        <v>GC</v>
      </c>
      <c r="J313" s="147" t="e">
        <f>データ!$B$4</f>
        <v>#N/A</v>
      </c>
      <c r="K313" s="147" t="e">
        <f>データ!$B$5</f>
        <v>#N/A</v>
      </c>
      <c r="L313" s="132" t="str">
        <f t="shared" si="63"/>
        <v/>
      </c>
      <c r="M313" s="141" t="str">
        <f>IF(VLOOKUP(B313,Cクラス!$L$10:$U$229,10,FALSE)="","",VLOOKUP(B313,Cクラス!$L$10:$U$229,10,FALSE))</f>
        <v/>
      </c>
      <c r="O313" s="132">
        <v>582</v>
      </c>
      <c r="P313" s="132" t="str">
        <f t="shared" si="50"/>
        <v/>
      </c>
      <c r="Q313" s="150" t="str">
        <f t="shared" si="51"/>
        <v/>
      </c>
      <c r="R313" s="150" t="str">
        <f t="shared" si="52"/>
        <v/>
      </c>
      <c r="S313" s="150" t="str">
        <f t="shared" si="53"/>
        <v/>
      </c>
      <c r="T313" s="132" t="str">
        <f t="shared" si="54"/>
        <v/>
      </c>
      <c r="U313" s="132" t="str">
        <f t="shared" si="55"/>
        <v/>
      </c>
      <c r="V313" s="142" t="str">
        <f t="shared" si="57"/>
        <v/>
      </c>
    </row>
    <row r="314" spans="1:22" x14ac:dyDescent="0.2">
      <c r="A314" s="139" t="str">
        <f t="shared" si="56"/>
        <v/>
      </c>
      <c r="B314" s="147">
        <v>33</v>
      </c>
      <c r="C314" s="147" t="str">
        <f>IF(VLOOKUP(B314,Cクラス!$L$10:$T$229,5,FALSE)="","",VLOOKUP(B314,Cクラス!$L$10:$T$229,5,FALSE))</f>
        <v/>
      </c>
      <c r="D314" s="147" t="str">
        <f>IF(VLOOKUP(B314+0.5,Cクラス!$L$10:$T$229,5,FALSE)="","",VLOOKUP(B314+0.5,Cクラス!$L$10:$T$229,5,FALSE))</f>
        <v/>
      </c>
      <c r="E314" s="147" t="str">
        <f t="shared" si="61"/>
        <v>・</v>
      </c>
      <c r="F314" s="147" t="str">
        <f>IF(VLOOKUP(B314+0.25,Cクラス!$L$10:$T$229,5,FALSE)="","",VLOOKUP(B314+0.25,Cクラス!$L$10:$T$229,5,FALSE))</f>
        <v/>
      </c>
      <c r="G314" s="147" t="str">
        <f>IF(VLOOKUP(B314+0.75,Cクラス!$L$10:$T$229,5,FALSE)="","",VLOOKUP(B314+0.75,Cクラス!$L$10:$T$229,5,FALSE))</f>
        <v/>
      </c>
      <c r="H314" s="147" t="str">
        <f t="shared" si="62"/>
        <v>・</v>
      </c>
      <c r="I314" s="147" t="str">
        <f>IF(VLOOKUP(B314,Cクラス!$L$10:$T$229,2,FALSE)="","",VLOOKUP(B314,Cクラス!$L$10:$T$229,2,FALSE))</f>
        <v>GC</v>
      </c>
      <c r="J314" s="147" t="e">
        <f>データ!$B$4</f>
        <v>#N/A</v>
      </c>
      <c r="K314" s="147" t="e">
        <f>データ!$B$5</f>
        <v>#N/A</v>
      </c>
      <c r="L314" s="132" t="str">
        <f t="shared" si="63"/>
        <v/>
      </c>
      <c r="M314" s="141" t="str">
        <f>IF(VLOOKUP(B314,Cクラス!$L$10:$U$229,10,FALSE)="","",VLOOKUP(B314,Cクラス!$L$10:$U$229,10,FALSE))</f>
        <v/>
      </c>
      <c r="O314" s="132">
        <v>583</v>
      </c>
      <c r="P314" s="132" t="str">
        <f t="shared" si="50"/>
        <v/>
      </c>
      <c r="Q314" s="150" t="str">
        <f t="shared" si="51"/>
        <v/>
      </c>
      <c r="R314" s="150" t="str">
        <f t="shared" si="52"/>
        <v/>
      </c>
      <c r="S314" s="150" t="str">
        <f t="shared" si="53"/>
        <v/>
      </c>
      <c r="T314" s="132" t="str">
        <f t="shared" si="54"/>
        <v/>
      </c>
      <c r="U314" s="132" t="str">
        <f t="shared" si="55"/>
        <v/>
      </c>
      <c r="V314" s="142" t="str">
        <f t="shared" si="57"/>
        <v/>
      </c>
    </row>
    <row r="315" spans="1:22" x14ac:dyDescent="0.2">
      <c r="A315" s="139" t="str">
        <f t="shared" si="56"/>
        <v/>
      </c>
      <c r="B315" s="147">
        <v>34</v>
      </c>
      <c r="C315" s="147" t="str">
        <f>IF(VLOOKUP(B315,Cクラス!$L$10:$T$229,5,FALSE)="","",VLOOKUP(B315,Cクラス!$L$10:$T$229,5,FALSE))</f>
        <v/>
      </c>
      <c r="D315" s="147" t="str">
        <f>IF(VLOOKUP(B315+0.5,Cクラス!$L$10:$T$229,5,FALSE)="","",VLOOKUP(B315+0.5,Cクラス!$L$10:$T$229,5,FALSE))</f>
        <v/>
      </c>
      <c r="E315" s="147" t="str">
        <f t="shared" si="61"/>
        <v>・</v>
      </c>
      <c r="F315" s="147" t="str">
        <f>IF(VLOOKUP(B315+0.25,Cクラス!$L$10:$T$229,5,FALSE)="","",VLOOKUP(B315+0.25,Cクラス!$L$10:$T$229,5,FALSE))</f>
        <v/>
      </c>
      <c r="G315" s="147" t="str">
        <f>IF(VLOOKUP(B315+0.75,Cクラス!$L$10:$T$229,5,FALSE)="","",VLOOKUP(B315+0.75,Cクラス!$L$10:$T$229,5,FALSE))</f>
        <v/>
      </c>
      <c r="H315" s="147" t="str">
        <f t="shared" si="62"/>
        <v>・</v>
      </c>
      <c r="I315" s="147" t="str">
        <f>IF(VLOOKUP(B315,Cクラス!$L$10:$T$229,2,FALSE)="","",VLOOKUP(B315,Cクラス!$L$10:$T$229,2,FALSE))</f>
        <v>GC</v>
      </c>
      <c r="J315" s="147" t="e">
        <f>データ!$B$4</f>
        <v>#N/A</v>
      </c>
      <c r="K315" s="147" t="e">
        <f>データ!$B$5</f>
        <v>#N/A</v>
      </c>
      <c r="L315" s="132" t="str">
        <f t="shared" si="63"/>
        <v/>
      </c>
      <c r="M315" s="141" t="str">
        <f>IF(VLOOKUP(B315,Cクラス!$L$10:$U$229,10,FALSE)="","",VLOOKUP(B315,Cクラス!$L$10:$U$229,10,FALSE))</f>
        <v/>
      </c>
      <c r="O315" s="132">
        <v>584</v>
      </c>
      <c r="P315" s="132" t="str">
        <f t="shared" si="50"/>
        <v/>
      </c>
      <c r="Q315" s="150" t="str">
        <f t="shared" si="51"/>
        <v/>
      </c>
      <c r="R315" s="150" t="str">
        <f t="shared" si="52"/>
        <v/>
      </c>
      <c r="S315" s="150" t="str">
        <f t="shared" si="53"/>
        <v/>
      </c>
      <c r="T315" s="132" t="str">
        <f t="shared" si="54"/>
        <v/>
      </c>
      <c r="U315" s="132" t="str">
        <f t="shared" si="55"/>
        <v/>
      </c>
      <c r="V315" s="142" t="str">
        <f t="shared" si="57"/>
        <v/>
      </c>
    </row>
    <row r="316" spans="1:22" x14ac:dyDescent="0.2">
      <c r="A316" s="139" t="str">
        <f t="shared" si="56"/>
        <v/>
      </c>
      <c r="B316" s="147">
        <v>35</v>
      </c>
      <c r="C316" s="147" t="str">
        <f>IF(VLOOKUP(B316,Cクラス!$L$10:$T$229,5,FALSE)="","",VLOOKUP(B316,Cクラス!$L$10:$T$229,5,FALSE))</f>
        <v/>
      </c>
      <c r="D316" s="147" t="str">
        <f>IF(VLOOKUP(B316+0.5,Cクラス!$L$10:$T$229,5,FALSE)="","",VLOOKUP(B316+0.5,Cクラス!$L$10:$T$229,5,FALSE))</f>
        <v/>
      </c>
      <c r="E316" s="147" t="str">
        <f t="shared" si="61"/>
        <v>・</v>
      </c>
      <c r="F316" s="147" t="str">
        <f>IF(VLOOKUP(B316+0.25,Cクラス!$L$10:$T$229,5,FALSE)="","",VLOOKUP(B316+0.25,Cクラス!$L$10:$T$229,5,FALSE))</f>
        <v/>
      </c>
      <c r="G316" s="147" t="str">
        <f>IF(VLOOKUP(B316+0.75,Cクラス!$L$10:$T$229,5,FALSE)="","",VLOOKUP(B316+0.75,Cクラス!$L$10:$T$229,5,FALSE))</f>
        <v/>
      </c>
      <c r="H316" s="147" t="str">
        <f t="shared" si="62"/>
        <v>・</v>
      </c>
      <c r="I316" s="147" t="str">
        <f>IF(VLOOKUP(B316,Cクラス!$L$10:$T$229,2,FALSE)="","",VLOOKUP(B316,Cクラス!$L$10:$T$229,2,FALSE))</f>
        <v>GC</v>
      </c>
      <c r="J316" s="147" t="e">
        <f>データ!$B$4</f>
        <v>#N/A</v>
      </c>
      <c r="K316" s="147" t="e">
        <f>データ!$B$5</f>
        <v>#N/A</v>
      </c>
      <c r="L316" s="132" t="str">
        <f t="shared" si="63"/>
        <v/>
      </c>
      <c r="M316" s="141" t="str">
        <f>IF(VLOOKUP(B316,Cクラス!$L$10:$U$229,10,FALSE)="","",VLOOKUP(B316,Cクラス!$L$10:$U$229,10,FALSE))</f>
        <v/>
      </c>
      <c r="O316" s="132">
        <v>585</v>
      </c>
      <c r="P316" s="132" t="str">
        <f t="shared" si="50"/>
        <v/>
      </c>
      <c r="Q316" s="150" t="str">
        <f t="shared" si="51"/>
        <v/>
      </c>
      <c r="R316" s="150" t="str">
        <f t="shared" si="52"/>
        <v/>
      </c>
      <c r="S316" s="150" t="str">
        <f t="shared" si="53"/>
        <v/>
      </c>
      <c r="T316" s="132" t="str">
        <f t="shared" si="54"/>
        <v/>
      </c>
      <c r="U316" s="132" t="str">
        <f t="shared" si="55"/>
        <v/>
      </c>
      <c r="V316" s="142" t="str">
        <f t="shared" si="57"/>
        <v/>
      </c>
    </row>
    <row r="317" spans="1:22" x14ac:dyDescent="0.2">
      <c r="A317" s="139" t="str">
        <f t="shared" si="56"/>
        <v/>
      </c>
      <c r="B317" s="147">
        <v>36</v>
      </c>
      <c r="C317" s="147" t="str">
        <f>IF(VLOOKUP(B317,Cクラス!$L$10:$T$229,5,FALSE)="","",VLOOKUP(B317,Cクラス!$L$10:$T$229,5,FALSE))</f>
        <v/>
      </c>
      <c r="D317" s="147" t="str">
        <f>IF(VLOOKUP(B317+0.5,Cクラス!$L$10:$T$229,5,FALSE)="","",VLOOKUP(B317+0.5,Cクラス!$L$10:$T$229,5,FALSE))</f>
        <v/>
      </c>
      <c r="E317" s="147" t="str">
        <f t="shared" si="61"/>
        <v>・</v>
      </c>
      <c r="F317" s="147" t="str">
        <f>IF(VLOOKUP(B317+0.25,Cクラス!$L$10:$T$229,5,FALSE)="","",VLOOKUP(B317+0.25,Cクラス!$L$10:$T$229,5,FALSE))</f>
        <v/>
      </c>
      <c r="G317" s="147" t="str">
        <f>IF(VLOOKUP(B317+0.75,Cクラス!$L$10:$T$229,5,FALSE)="","",VLOOKUP(B317+0.75,Cクラス!$L$10:$T$229,5,FALSE))</f>
        <v/>
      </c>
      <c r="H317" s="147" t="str">
        <f t="shared" si="62"/>
        <v>・</v>
      </c>
      <c r="I317" s="147" t="str">
        <f>IF(VLOOKUP(B317,Cクラス!$L$10:$T$229,2,FALSE)="","",VLOOKUP(B317,Cクラス!$L$10:$T$229,2,FALSE))</f>
        <v>GC</v>
      </c>
      <c r="J317" s="147" t="e">
        <f>データ!$B$4</f>
        <v>#N/A</v>
      </c>
      <c r="K317" s="147" t="e">
        <f>データ!$B$5</f>
        <v>#N/A</v>
      </c>
      <c r="L317" s="132" t="str">
        <f t="shared" si="63"/>
        <v/>
      </c>
      <c r="M317" s="141" t="str">
        <f>IF(VLOOKUP(B317,Cクラス!$L$10:$U$229,10,FALSE)="","",VLOOKUP(B317,Cクラス!$L$10:$U$229,10,FALSE))</f>
        <v/>
      </c>
      <c r="O317" s="132">
        <v>586</v>
      </c>
      <c r="P317" s="132" t="str">
        <f t="shared" si="50"/>
        <v/>
      </c>
      <c r="Q317" s="150" t="str">
        <f t="shared" si="51"/>
        <v/>
      </c>
      <c r="R317" s="150" t="str">
        <f t="shared" si="52"/>
        <v/>
      </c>
      <c r="S317" s="150" t="str">
        <f t="shared" si="53"/>
        <v/>
      </c>
      <c r="T317" s="132" t="str">
        <f t="shared" si="54"/>
        <v/>
      </c>
      <c r="U317" s="132" t="str">
        <f t="shared" si="55"/>
        <v/>
      </c>
      <c r="V317" s="142" t="str">
        <f t="shared" si="57"/>
        <v/>
      </c>
    </row>
    <row r="318" spans="1:22" x14ac:dyDescent="0.2">
      <c r="A318" s="139" t="str">
        <f t="shared" si="56"/>
        <v/>
      </c>
      <c r="B318" s="147">
        <v>37</v>
      </c>
      <c r="C318" s="147" t="str">
        <f>IF(VLOOKUP(B318,Cクラス!$L$10:$T$229,5,FALSE)="","",VLOOKUP(B318,Cクラス!$L$10:$T$229,5,FALSE))</f>
        <v/>
      </c>
      <c r="D318" s="147" t="str">
        <f>IF(VLOOKUP(B318+0.5,Cクラス!$L$10:$T$229,5,FALSE)="","",VLOOKUP(B318+0.5,Cクラス!$L$10:$T$229,5,FALSE))</f>
        <v/>
      </c>
      <c r="E318" s="147" t="str">
        <f t="shared" si="61"/>
        <v>・</v>
      </c>
      <c r="F318" s="147" t="str">
        <f>IF(VLOOKUP(B318+0.25,Cクラス!$L$10:$T$229,5,FALSE)="","",VLOOKUP(B318+0.25,Cクラス!$L$10:$T$229,5,FALSE))</f>
        <v/>
      </c>
      <c r="G318" s="147" t="str">
        <f>IF(VLOOKUP(B318+0.75,Cクラス!$L$10:$T$229,5,FALSE)="","",VLOOKUP(B318+0.75,Cクラス!$L$10:$T$229,5,FALSE))</f>
        <v/>
      </c>
      <c r="H318" s="147" t="str">
        <f t="shared" si="62"/>
        <v>・</v>
      </c>
      <c r="I318" s="147" t="str">
        <f>IF(VLOOKUP(B318,Cクラス!$L$10:$T$229,2,FALSE)="","",VLOOKUP(B318,Cクラス!$L$10:$T$229,2,FALSE))</f>
        <v>GC</v>
      </c>
      <c r="J318" s="147" t="e">
        <f>データ!$B$4</f>
        <v>#N/A</v>
      </c>
      <c r="K318" s="147" t="e">
        <f>データ!$B$5</f>
        <v>#N/A</v>
      </c>
      <c r="L318" s="132" t="str">
        <f t="shared" si="63"/>
        <v/>
      </c>
      <c r="M318" s="141" t="str">
        <f>IF(VLOOKUP(B318,Cクラス!$L$10:$U$229,10,FALSE)="","",VLOOKUP(B318,Cクラス!$L$10:$U$229,10,FALSE))</f>
        <v/>
      </c>
      <c r="O318" s="132">
        <v>587</v>
      </c>
      <c r="P318" s="132" t="str">
        <f t="shared" si="50"/>
        <v/>
      </c>
      <c r="Q318" s="150" t="str">
        <f t="shared" si="51"/>
        <v/>
      </c>
      <c r="R318" s="150" t="str">
        <f t="shared" si="52"/>
        <v/>
      </c>
      <c r="S318" s="150" t="str">
        <f t="shared" si="53"/>
        <v/>
      </c>
      <c r="T318" s="132" t="str">
        <f t="shared" si="54"/>
        <v/>
      </c>
      <c r="U318" s="132" t="str">
        <f t="shared" si="55"/>
        <v/>
      </c>
      <c r="V318" s="142" t="str">
        <f t="shared" si="57"/>
        <v/>
      </c>
    </row>
    <row r="319" spans="1:22" x14ac:dyDescent="0.2">
      <c r="A319" s="139" t="str">
        <f t="shared" si="56"/>
        <v/>
      </c>
      <c r="B319" s="147">
        <v>38</v>
      </c>
      <c r="C319" s="147" t="str">
        <f>IF(VLOOKUP(B319,Cクラス!$L$10:$T$229,5,FALSE)="","",VLOOKUP(B319,Cクラス!$L$10:$T$229,5,FALSE))</f>
        <v/>
      </c>
      <c r="D319" s="147" t="str">
        <f>IF(VLOOKUP(B319+0.5,Cクラス!$L$10:$T$229,5,FALSE)="","",VLOOKUP(B319+0.5,Cクラス!$L$10:$T$229,5,FALSE))</f>
        <v/>
      </c>
      <c r="E319" s="147" t="str">
        <f t="shared" si="61"/>
        <v>・</v>
      </c>
      <c r="F319" s="147" t="str">
        <f>IF(VLOOKUP(B319+0.25,Cクラス!$L$10:$T$229,5,FALSE)="","",VLOOKUP(B319+0.25,Cクラス!$L$10:$T$229,5,FALSE))</f>
        <v/>
      </c>
      <c r="G319" s="147" t="str">
        <f>IF(VLOOKUP(B319+0.75,Cクラス!$L$10:$T$229,5,FALSE)="","",VLOOKUP(B319+0.75,Cクラス!$L$10:$T$229,5,FALSE))</f>
        <v/>
      </c>
      <c r="H319" s="147" t="str">
        <f t="shared" si="62"/>
        <v>・</v>
      </c>
      <c r="I319" s="147" t="str">
        <f>IF(VLOOKUP(B319,Cクラス!$L$10:$T$229,2,FALSE)="","",VLOOKUP(B319,Cクラス!$L$10:$T$229,2,FALSE))</f>
        <v>GC</v>
      </c>
      <c r="J319" s="147" t="e">
        <f>データ!$B$4</f>
        <v>#N/A</v>
      </c>
      <c r="K319" s="147" t="e">
        <f>データ!$B$5</f>
        <v>#N/A</v>
      </c>
      <c r="L319" s="132" t="str">
        <f t="shared" si="63"/>
        <v/>
      </c>
      <c r="M319" s="141" t="str">
        <f>IF(VLOOKUP(B319,Cクラス!$L$10:$U$229,10,FALSE)="","",VLOOKUP(B319,Cクラス!$L$10:$U$229,10,FALSE))</f>
        <v/>
      </c>
      <c r="O319" s="132">
        <v>588</v>
      </c>
      <c r="P319" s="132" t="str">
        <f t="shared" si="50"/>
        <v/>
      </c>
      <c r="Q319" s="150" t="str">
        <f t="shared" si="51"/>
        <v/>
      </c>
      <c r="R319" s="150" t="str">
        <f t="shared" si="52"/>
        <v/>
      </c>
      <c r="S319" s="150" t="str">
        <f t="shared" si="53"/>
        <v/>
      </c>
      <c r="T319" s="132" t="str">
        <f t="shared" si="54"/>
        <v/>
      </c>
      <c r="U319" s="132" t="str">
        <f t="shared" si="55"/>
        <v/>
      </c>
      <c r="V319" s="142" t="str">
        <f t="shared" si="57"/>
        <v/>
      </c>
    </row>
    <row r="320" spans="1:22" x14ac:dyDescent="0.2">
      <c r="A320" s="139" t="str">
        <f t="shared" si="56"/>
        <v/>
      </c>
      <c r="B320" s="147">
        <v>39</v>
      </c>
      <c r="C320" s="147" t="str">
        <f>IF(VLOOKUP(B320,Cクラス!$L$10:$T$229,5,FALSE)="","",VLOOKUP(B320,Cクラス!$L$10:$T$229,5,FALSE))</f>
        <v/>
      </c>
      <c r="D320" s="147" t="str">
        <f>IF(VLOOKUP(B320+0.5,Cクラス!$L$10:$T$229,5,FALSE)="","",VLOOKUP(B320+0.5,Cクラス!$L$10:$T$229,5,FALSE))</f>
        <v/>
      </c>
      <c r="E320" s="147" t="str">
        <f t="shared" si="61"/>
        <v>・</v>
      </c>
      <c r="F320" s="147" t="str">
        <f>IF(VLOOKUP(B320+0.25,Cクラス!$L$10:$T$229,5,FALSE)="","",VLOOKUP(B320+0.25,Cクラス!$L$10:$T$229,5,FALSE))</f>
        <v/>
      </c>
      <c r="G320" s="147" t="str">
        <f>IF(VLOOKUP(B320+0.75,Cクラス!$L$10:$T$229,5,FALSE)="","",VLOOKUP(B320+0.75,Cクラス!$L$10:$T$229,5,FALSE))</f>
        <v/>
      </c>
      <c r="H320" s="147" t="str">
        <f t="shared" si="62"/>
        <v>・</v>
      </c>
      <c r="I320" s="147" t="str">
        <f>IF(VLOOKUP(B320,Cクラス!$L$10:$T$229,2,FALSE)="","",VLOOKUP(B320,Cクラス!$L$10:$T$229,2,FALSE))</f>
        <v>GC</v>
      </c>
      <c r="J320" s="147" t="e">
        <f>データ!$B$4</f>
        <v>#N/A</v>
      </c>
      <c r="K320" s="147" t="e">
        <f>データ!$B$5</f>
        <v>#N/A</v>
      </c>
      <c r="L320" s="132" t="str">
        <f t="shared" si="63"/>
        <v/>
      </c>
      <c r="M320" s="141" t="str">
        <f>IF(VLOOKUP(B320,Cクラス!$L$10:$U$229,10,FALSE)="","",VLOOKUP(B320,Cクラス!$L$10:$U$229,10,FALSE))</f>
        <v/>
      </c>
      <c r="O320" s="132">
        <v>589</v>
      </c>
      <c r="P320" s="132" t="str">
        <f t="shared" si="50"/>
        <v/>
      </c>
      <c r="Q320" s="150" t="str">
        <f t="shared" si="51"/>
        <v/>
      </c>
      <c r="R320" s="150" t="str">
        <f t="shared" si="52"/>
        <v/>
      </c>
      <c r="S320" s="150" t="str">
        <f t="shared" si="53"/>
        <v/>
      </c>
      <c r="T320" s="132" t="str">
        <f t="shared" si="54"/>
        <v/>
      </c>
      <c r="U320" s="132" t="str">
        <f t="shared" si="55"/>
        <v/>
      </c>
      <c r="V320" s="142" t="str">
        <f t="shared" si="57"/>
        <v/>
      </c>
    </row>
    <row r="321" spans="1:22" x14ac:dyDescent="0.2">
      <c r="A321" s="139" t="str">
        <f t="shared" si="56"/>
        <v/>
      </c>
      <c r="B321" s="147">
        <v>40</v>
      </c>
      <c r="C321" s="147" t="str">
        <f>IF(VLOOKUP(B321,Cクラス!$L$10:$T$229,5,FALSE)="","",VLOOKUP(B321,Cクラス!$L$10:$T$229,5,FALSE))</f>
        <v/>
      </c>
      <c r="D321" s="147" t="str">
        <f>IF(VLOOKUP(B321+0.5,Cクラス!$L$10:$T$229,5,FALSE)="","",VLOOKUP(B321+0.5,Cクラス!$L$10:$T$229,5,FALSE))</f>
        <v/>
      </c>
      <c r="E321" s="147" t="str">
        <f t="shared" si="61"/>
        <v>・</v>
      </c>
      <c r="F321" s="147" t="str">
        <f>IF(VLOOKUP(B321+0.25,Cクラス!$L$10:$T$229,5,FALSE)="","",VLOOKUP(B321+0.25,Cクラス!$L$10:$T$229,5,FALSE))</f>
        <v/>
      </c>
      <c r="G321" s="147" t="str">
        <f>IF(VLOOKUP(B321+0.75,Cクラス!$L$10:$T$229,5,FALSE)="","",VLOOKUP(B321+0.75,Cクラス!$L$10:$T$229,5,FALSE))</f>
        <v/>
      </c>
      <c r="H321" s="147" t="str">
        <f t="shared" si="62"/>
        <v>・</v>
      </c>
      <c r="I321" s="147" t="str">
        <f>IF(VLOOKUP(B321,Cクラス!$L$10:$T$229,2,FALSE)="","",VLOOKUP(B321,Cクラス!$L$10:$T$229,2,FALSE))</f>
        <v>GC</v>
      </c>
      <c r="J321" s="147" t="e">
        <f>データ!$B$4</f>
        <v>#N/A</v>
      </c>
      <c r="K321" s="147" t="e">
        <f>データ!$B$5</f>
        <v>#N/A</v>
      </c>
      <c r="L321" s="132" t="str">
        <f t="shared" si="63"/>
        <v/>
      </c>
      <c r="M321" s="141" t="str">
        <f>IF(VLOOKUP(B321,Cクラス!$L$10:$U$229,10,FALSE)="","",VLOOKUP(B321,Cクラス!$L$10:$U$229,10,FALSE))</f>
        <v/>
      </c>
      <c r="O321" s="132">
        <v>590</v>
      </c>
      <c r="P321" s="132" t="str">
        <f t="shared" si="50"/>
        <v/>
      </c>
      <c r="Q321" s="150" t="str">
        <f t="shared" si="51"/>
        <v/>
      </c>
      <c r="R321" s="150" t="str">
        <f t="shared" si="52"/>
        <v/>
      </c>
      <c r="S321" s="150" t="str">
        <f t="shared" si="53"/>
        <v/>
      </c>
      <c r="T321" s="132" t="str">
        <f t="shared" si="54"/>
        <v/>
      </c>
      <c r="U321" s="132" t="str">
        <f t="shared" si="55"/>
        <v/>
      </c>
      <c r="V321" s="142" t="str">
        <f t="shared" si="57"/>
        <v/>
      </c>
    </row>
    <row r="322" spans="1:22" x14ac:dyDescent="0.2">
      <c r="A322" s="139" t="str">
        <f t="shared" si="56"/>
        <v/>
      </c>
      <c r="B322" s="147">
        <v>41</v>
      </c>
      <c r="C322" s="147" t="str">
        <f>IF(VLOOKUP(B322,Cクラス!$L$10:$T$229,5,FALSE)="","",VLOOKUP(B322,Cクラス!$L$10:$T$229,5,FALSE))</f>
        <v/>
      </c>
      <c r="D322" s="147" t="str">
        <f>IF(VLOOKUP(B322+0.5,Cクラス!$L$10:$T$229,5,FALSE)="","",VLOOKUP(B322+0.5,Cクラス!$L$10:$T$229,5,FALSE))</f>
        <v/>
      </c>
      <c r="E322" s="147" t="str">
        <f t="shared" si="61"/>
        <v>・</v>
      </c>
      <c r="F322" s="147" t="str">
        <f>IF(VLOOKUP(B322+0.25,Cクラス!$L$10:$T$229,5,FALSE)="","",VLOOKUP(B322+0.25,Cクラス!$L$10:$T$229,5,FALSE))</f>
        <v/>
      </c>
      <c r="G322" s="147" t="str">
        <f>IF(VLOOKUP(B322+0.75,Cクラス!$L$10:$T$229,5,FALSE)="","",VLOOKUP(B322+0.75,Cクラス!$L$10:$T$229,5,FALSE))</f>
        <v/>
      </c>
      <c r="H322" s="147" t="str">
        <f t="shared" si="62"/>
        <v>・</v>
      </c>
      <c r="I322" s="147" t="str">
        <f>IF(VLOOKUP(B322,Cクラス!$L$10:$T$229,2,FALSE)="","",VLOOKUP(B322,Cクラス!$L$10:$T$229,2,FALSE))</f>
        <v>GC</v>
      </c>
      <c r="J322" s="147" t="e">
        <f>データ!$B$4</f>
        <v>#N/A</v>
      </c>
      <c r="K322" s="147" t="e">
        <f>データ!$B$5</f>
        <v>#N/A</v>
      </c>
      <c r="L322" s="132" t="str">
        <f t="shared" si="63"/>
        <v/>
      </c>
      <c r="M322" s="141" t="str">
        <f>IF(VLOOKUP(B322,Cクラス!$L$10:$U$229,10,FALSE)="","",VLOOKUP(B322,Cクラス!$L$10:$U$229,10,FALSE))</f>
        <v/>
      </c>
      <c r="O322" s="132">
        <v>591</v>
      </c>
      <c r="P322" s="132" t="str">
        <f t="shared" si="50"/>
        <v/>
      </c>
      <c r="Q322" s="150" t="str">
        <f t="shared" si="51"/>
        <v/>
      </c>
      <c r="R322" s="150" t="str">
        <f t="shared" si="52"/>
        <v/>
      </c>
      <c r="S322" s="150" t="str">
        <f t="shared" si="53"/>
        <v/>
      </c>
      <c r="T322" s="132" t="str">
        <f t="shared" si="54"/>
        <v/>
      </c>
      <c r="U322" s="132" t="str">
        <f t="shared" si="55"/>
        <v/>
      </c>
      <c r="V322" s="142" t="str">
        <f t="shared" si="57"/>
        <v/>
      </c>
    </row>
    <row r="323" spans="1:22" x14ac:dyDescent="0.2">
      <c r="A323" s="139" t="str">
        <f t="shared" si="56"/>
        <v/>
      </c>
      <c r="B323" s="147">
        <v>42</v>
      </c>
      <c r="C323" s="147" t="str">
        <f>IF(VLOOKUP(B323,Cクラス!$L$10:$T$229,5,FALSE)="","",VLOOKUP(B323,Cクラス!$L$10:$T$229,5,FALSE))</f>
        <v/>
      </c>
      <c r="D323" s="147" t="str">
        <f>IF(VLOOKUP(B323+0.5,Cクラス!$L$10:$T$229,5,FALSE)="","",VLOOKUP(B323+0.5,Cクラス!$L$10:$T$229,5,FALSE))</f>
        <v/>
      </c>
      <c r="E323" s="147" t="str">
        <f t="shared" si="61"/>
        <v>・</v>
      </c>
      <c r="F323" s="147" t="str">
        <f>IF(VLOOKUP(B323+0.25,Cクラス!$L$10:$T$229,5,FALSE)="","",VLOOKUP(B323+0.25,Cクラス!$L$10:$T$229,5,FALSE))</f>
        <v/>
      </c>
      <c r="G323" s="147" t="str">
        <f>IF(VLOOKUP(B323+0.75,Cクラス!$L$10:$T$229,5,FALSE)="","",VLOOKUP(B323+0.75,Cクラス!$L$10:$T$229,5,FALSE))</f>
        <v/>
      </c>
      <c r="H323" s="147" t="str">
        <f t="shared" si="62"/>
        <v>・</v>
      </c>
      <c r="I323" s="147" t="str">
        <f>IF(VLOOKUP(B323,Cクラス!$L$10:$T$229,2,FALSE)="","",VLOOKUP(B323,Cクラス!$L$10:$T$229,2,FALSE))</f>
        <v>GC</v>
      </c>
      <c r="J323" s="147" t="e">
        <f>データ!$B$4</f>
        <v>#N/A</v>
      </c>
      <c r="K323" s="147" t="e">
        <f>データ!$B$5</f>
        <v>#N/A</v>
      </c>
      <c r="L323" s="132" t="str">
        <f t="shared" si="63"/>
        <v/>
      </c>
      <c r="M323" s="141" t="str">
        <f>IF(VLOOKUP(B323,Cクラス!$L$10:$U$229,10,FALSE)="","",VLOOKUP(B323,Cクラス!$L$10:$U$229,10,FALSE))</f>
        <v/>
      </c>
      <c r="O323" s="132">
        <v>592</v>
      </c>
      <c r="P323" s="132" t="str">
        <f t="shared" si="50"/>
        <v/>
      </c>
      <c r="Q323" s="150" t="str">
        <f t="shared" si="51"/>
        <v/>
      </c>
      <c r="R323" s="150" t="str">
        <f t="shared" si="52"/>
        <v/>
      </c>
      <c r="S323" s="150" t="str">
        <f t="shared" si="53"/>
        <v/>
      </c>
      <c r="T323" s="132" t="str">
        <f t="shared" si="54"/>
        <v/>
      </c>
      <c r="U323" s="132" t="str">
        <f t="shared" si="55"/>
        <v/>
      </c>
      <c r="V323" s="142" t="str">
        <f t="shared" si="57"/>
        <v/>
      </c>
    </row>
    <row r="324" spans="1:22" x14ac:dyDescent="0.2">
      <c r="A324" s="139" t="str">
        <f t="shared" si="56"/>
        <v/>
      </c>
      <c r="B324" s="147">
        <v>43</v>
      </c>
      <c r="C324" s="147" t="str">
        <f>IF(VLOOKUP(B324,Cクラス!$L$10:$T$229,5,FALSE)="","",VLOOKUP(B324,Cクラス!$L$10:$T$229,5,FALSE))</f>
        <v/>
      </c>
      <c r="D324" s="147" t="str">
        <f>IF(VLOOKUP(B324+0.5,Cクラス!$L$10:$T$229,5,FALSE)="","",VLOOKUP(B324+0.5,Cクラス!$L$10:$T$229,5,FALSE))</f>
        <v/>
      </c>
      <c r="E324" s="147" t="str">
        <f t="shared" si="61"/>
        <v>・</v>
      </c>
      <c r="F324" s="147" t="str">
        <f>IF(VLOOKUP(B324+0.25,Cクラス!$L$10:$T$229,5,FALSE)="","",VLOOKUP(B324+0.25,Cクラス!$L$10:$T$229,5,FALSE))</f>
        <v/>
      </c>
      <c r="G324" s="147" t="str">
        <f>IF(VLOOKUP(B324+0.75,Cクラス!$L$10:$T$229,5,FALSE)="","",VLOOKUP(B324+0.75,Cクラス!$L$10:$T$229,5,FALSE))</f>
        <v/>
      </c>
      <c r="H324" s="147" t="str">
        <f t="shared" si="62"/>
        <v>・</v>
      </c>
      <c r="I324" s="147" t="str">
        <f>IF(VLOOKUP(B324,Cクラス!$L$10:$T$229,2,FALSE)="","",VLOOKUP(B324,Cクラス!$L$10:$T$229,2,FALSE))</f>
        <v>GC</v>
      </c>
      <c r="J324" s="147" t="e">
        <f>データ!$B$4</f>
        <v>#N/A</v>
      </c>
      <c r="K324" s="147" t="e">
        <f>データ!$B$5</f>
        <v>#N/A</v>
      </c>
      <c r="L324" s="132" t="str">
        <f t="shared" si="63"/>
        <v/>
      </c>
      <c r="M324" s="141" t="str">
        <f>IF(VLOOKUP(B324,Cクラス!$L$10:$U$229,10,FALSE)="","",VLOOKUP(B324,Cクラス!$L$10:$U$229,10,FALSE))</f>
        <v/>
      </c>
      <c r="O324" s="132">
        <v>593</v>
      </c>
      <c r="P324" s="132" t="str">
        <f t="shared" si="50"/>
        <v/>
      </c>
      <c r="Q324" s="150" t="str">
        <f t="shared" si="51"/>
        <v/>
      </c>
      <c r="R324" s="150" t="str">
        <f t="shared" si="52"/>
        <v/>
      </c>
      <c r="S324" s="150" t="str">
        <f t="shared" si="53"/>
        <v/>
      </c>
      <c r="T324" s="132" t="str">
        <f t="shared" si="54"/>
        <v/>
      </c>
      <c r="U324" s="132" t="str">
        <f t="shared" si="55"/>
        <v/>
      </c>
      <c r="V324" s="142" t="str">
        <f t="shared" si="57"/>
        <v/>
      </c>
    </row>
    <row r="325" spans="1:22" x14ac:dyDescent="0.2">
      <c r="A325" s="139" t="str">
        <f t="shared" si="56"/>
        <v/>
      </c>
      <c r="B325" s="147">
        <v>44</v>
      </c>
      <c r="C325" s="147" t="str">
        <f>IF(VLOOKUP(B325,Cクラス!$L$10:$T$229,5,FALSE)="","",VLOOKUP(B325,Cクラス!$L$10:$T$229,5,FALSE))</f>
        <v/>
      </c>
      <c r="D325" s="147" t="str">
        <f>IF(VLOOKUP(B325+0.5,Cクラス!$L$10:$T$229,5,FALSE)="","",VLOOKUP(B325+0.5,Cクラス!$L$10:$T$229,5,FALSE))</f>
        <v/>
      </c>
      <c r="E325" s="147" t="str">
        <f t="shared" si="61"/>
        <v>・</v>
      </c>
      <c r="F325" s="147" t="str">
        <f>IF(VLOOKUP(B325+0.25,Cクラス!$L$10:$T$229,5,FALSE)="","",VLOOKUP(B325+0.25,Cクラス!$L$10:$T$229,5,FALSE))</f>
        <v/>
      </c>
      <c r="G325" s="147" t="str">
        <f>IF(VLOOKUP(B325+0.75,Cクラス!$L$10:$T$229,5,FALSE)="","",VLOOKUP(B325+0.75,Cクラス!$L$10:$T$229,5,FALSE))</f>
        <v/>
      </c>
      <c r="H325" s="147" t="str">
        <f t="shared" si="62"/>
        <v>・</v>
      </c>
      <c r="I325" s="147" t="str">
        <f>IF(VLOOKUP(B325,Cクラス!$L$10:$T$229,2,FALSE)="","",VLOOKUP(B325,Cクラス!$L$10:$T$229,2,FALSE))</f>
        <v>GC</v>
      </c>
      <c r="J325" s="147" t="e">
        <f>データ!$B$4</f>
        <v>#N/A</v>
      </c>
      <c r="K325" s="147" t="e">
        <f>データ!$B$5</f>
        <v>#N/A</v>
      </c>
      <c r="L325" s="132" t="str">
        <f t="shared" si="63"/>
        <v/>
      </c>
      <c r="M325" s="141" t="str">
        <f>IF(VLOOKUP(B325,Cクラス!$L$10:$U$229,10,FALSE)="","",VLOOKUP(B325,Cクラス!$L$10:$U$229,10,FALSE))</f>
        <v/>
      </c>
      <c r="O325" s="132">
        <v>594</v>
      </c>
      <c r="P325" s="132" t="str">
        <f t="shared" si="50"/>
        <v/>
      </c>
      <c r="Q325" s="150" t="str">
        <f t="shared" si="51"/>
        <v/>
      </c>
      <c r="R325" s="150" t="str">
        <f t="shared" si="52"/>
        <v/>
      </c>
      <c r="S325" s="150" t="str">
        <f t="shared" si="53"/>
        <v/>
      </c>
      <c r="T325" s="132" t="str">
        <f t="shared" si="54"/>
        <v/>
      </c>
      <c r="U325" s="132" t="str">
        <f t="shared" si="55"/>
        <v/>
      </c>
      <c r="V325" s="142" t="str">
        <f t="shared" si="57"/>
        <v/>
      </c>
    </row>
    <row r="326" spans="1:22" x14ac:dyDescent="0.2">
      <c r="A326" s="139" t="str">
        <f t="shared" si="56"/>
        <v/>
      </c>
      <c r="B326" s="147">
        <v>45</v>
      </c>
      <c r="C326" s="147" t="str">
        <f>IF(VLOOKUP(B326,Cクラス!$L$10:$T$229,5,FALSE)="","",VLOOKUP(B326,Cクラス!$L$10:$T$229,5,FALSE))</f>
        <v/>
      </c>
      <c r="D326" s="147" t="str">
        <f>IF(VLOOKUP(B326+0.5,Cクラス!$L$10:$T$229,5,FALSE)="","",VLOOKUP(B326+0.5,Cクラス!$L$10:$T$229,5,FALSE))</f>
        <v/>
      </c>
      <c r="E326" s="147" t="str">
        <f t="shared" si="61"/>
        <v>・</v>
      </c>
      <c r="F326" s="147" t="str">
        <f>IF(VLOOKUP(B326+0.25,Cクラス!$L$10:$T$229,5,FALSE)="","",VLOOKUP(B326+0.25,Cクラス!$L$10:$T$229,5,FALSE))</f>
        <v/>
      </c>
      <c r="G326" s="147" t="str">
        <f>IF(VLOOKUP(B326+0.75,Cクラス!$L$10:$T$229,5,FALSE)="","",VLOOKUP(B326+0.75,Cクラス!$L$10:$T$229,5,FALSE))</f>
        <v/>
      </c>
      <c r="H326" s="147" t="str">
        <f t="shared" si="62"/>
        <v>・</v>
      </c>
      <c r="I326" s="147" t="str">
        <f>IF(VLOOKUP(B326,Cクラス!$L$10:$T$229,2,FALSE)="","",VLOOKUP(B326,Cクラス!$L$10:$T$229,2,FALSE))</f>
        <v>GC</v>
      </c>
      <c r="J326" s="147" t="e">
        <f>データ!$B$4</f>
        <v>#N/A</v>
      </c>
      <c r="K326" s="147" t="e">
        <f>データ!$B$5</f>
        <v>#N/A</v>
      </c>
      <c r="L326" s="132" t="str">
        <f t="shared" si="63"/>
        <v/>
      </c>
      <c r="M326" s="141" t="str">
        <f>IF(VLOOKUP(B326,Cクラス!$L$10:$U$229,10,FALSE)="","",VLOOKUP(B326,Cクラス!$L$10:$U$229,10,FALSE))</f>
        <v/>
      </c>
      <c r="O326" s="132">
        <v>595</v>
      </c>
      <c r="P326" s="132" t="str">
        <f t="shared" si="50"/>
        <v/>
      </c>
      <c r="Q326" s="150" t="str">
        <f t="shared" si="51"/>
        <v/>
      </c>
      <c r="R326" s="150" t="str">
        <f t="shared" si="52"/>
        <v/>
      </c>
      <c r="S326" s="150" t="str">
        <f t="shared" si="53"/>
        <v/>
      </c>
      <c r="T326" s="132" t="str">
        <f t="shared" si="54"/>
        <v/>
      </c>
      <c r="U326" s="132" t="str">
        <f t="shared" si="55"/>
        <v/>
      </c>
      <c r="V326" s="142" t="str">
        <f t="shared" si="57"/>
        <v/>
      </c>
    </row>
    <row r="327" spans="1:22" x14ac:dyDescent="0.2">
      <c r="A327" s="139" t="str">
        <f t="shared" si="56"/>
        <v/>
      </c>
      <c r="B327" s="147">
        <v>46</v>
      </c>
      <c r="C327" s="147" t="str">
        <f>IF(VLOOKUP(B327,Cクラス!$L$10:$T$229,5,FALSE)="","",VLOOKUP(B327,Cクラス!$L$10:$T$229,5,FALSE))</f>
        <v/>
      </c>
      <c r="D327" s="147" t="str">
        <f>IF(VLOOKUP(B327+0.5,Cクラス!$L$10:$T$229,5,FALSE)="","",VLOOKUP(B327+0.5,Cクラス!$L$10:$T$229,5,FALSE))</f>
        <v/>
      </c>
      <c r="E327" s="147" t="str">
        <f t="shared" si="61"/>
        <v>・</v>
      </c>
      <c r="F327" s="147" t="str">
        <f>IF(VLOOKUP(B327+0.25,Cクラス!$L$10:$T$229,5,FALSE)="","",VLOOKUP(B327+0.25,Cクラス!$L$10:$T$229,5,FALSE))</f>
        <v/>
      </c>
      <c r="G327" s="147" t="str">
        <f>IF(VLOOKUP(B327+0.75,Cクラス!$L$10:$T$229,5,FALSE)="","",VLOOKUP(B327+0.75,Cクラス!$L$10:$T$229,5,FALSE))</f>
        <v/>
      </c>
      <c r="H327" s="147" t="str">
        <f t="shared" si="62"/>
        <v>・</v>
      </c>
      <c r="I327" s="147" t="str">
        <f>IF(VLOOKUP(B327,Cクラス!$L$10:$T$229,2,FALSE)="","",VLOOKUP(B327,Cクラス!$L$10:$T$229,2,FALSE))</f>
        <v>GC</v>
      </c>
      <c r="J327" s="147" t="e">
        <f>データ!$B$4</f>
        <v>#N/A</v>
      </c>
      <c r="K327" s="147" t="e">
        <f>データ!$B$5</f>
        <v>#N/A</v>
      </c>
      <c r="L327" s="132" t="str">
        <f t="shared" si="63"/>
        <v/>
      </c>
      <c r="M327" s="141" t="str">
        <f>IF(VLOOKUP(B327,Cクラス!$L$10:$U$229,10,FALSE)="","",VLOOKUP(B327,Cクラス!$L$10:$U$229,10,FALSE))</f>
        <v/>
      </c>
      <c r="O327" s="132">
        <v>596</v>
      </c>
      <c r="P327" s="132" t="str">
        <f t="shared" ref="P327:P336" si="64">IFERROR(VLOOKUP(O327,$A$7:$K$336,2,FALSE),"")</f>
        <v/>
      </c>
      <c r="Q327" s="150" t="str">
        <f t="shared" ref="Q327:Q336" si="65">IFERROR(VLOOKUP(O327,$A$7:$K$336,5,FALSE),"")</f>
        <v/>
      </c>
      <c r="R327" s="150" t="str">
        <f t="shared" ref="R327:R336" si="66">IFERROR(VLOOKUP(O327,$A$7:$K$336,8,FALSE),"")</f>
        <v/>
      </c>
      <c r="S327" s="150" t="str">
        <f t="shared" ref="S327:S336" si="67">IFERROR(VLOOKUP(O327,$A$7:$K$336,10,FALSE),"")</f>
        <v/>
      </c>
      <c r="T327" s="132" t="str">
        <f t="shared" ref="T327:T336" si="68">IFERROR(VLOOKUP(O327,$A$7:$K$336,11,FALSE),"")</f>
        <v/>
      </c>
      <c r="U327" s="132" t="str">
        <f t="shared" ref="U327:U336" si="69">IFERROR(VLOOKUP(O327,$A$7:$K$336,9,FALSE),"")</f>
        <v/>
      </c>
      <c r="V327" s="142" t="str">
        <f t="shared" si="57"/>
        <v/>
      </c>
    </row>
    <row r="328" spans="1:22" x14ac:dyDescent="0.2">
      <c r="A328" s="139" t="str">
        <f t="shared" si="56"/>
        <v/>
      </c>
      <c r="B328" s="147">
        <v>47</v>
      </c>
      <c r="C328" s="147" t="str">
        <f>IF(VLOOKUP(B328,Cクラス!$L$10:$T$229,5,FALSE)="","",VLOOKUP(B328,Cクラス!$L$10:$T$229,5,FALSE))</f>
        <v/>
      </c>
      <c r="D328" s="147" t="str">
        <f>IF(VLOOKUP(B328+0.5,Cクラス!$L$10:$T$229,5,FALSE)="","",VLOOKUP(B328+0.5,Cクラス!$L$10:$T$229,5,FALSE))</f>
        <v/>
      </c>
      <c r="E328" s="147" t="str">
        <f t="shared" si="61"/>
        <v>・</v>
      </c>
      <c r="F328" s="147" t="str">
        <f>IF(VLOOKUP(B328+0.25,Cクラス!$L$10:$T$229,5,FALSE)="","",VLOOKUP(B328+0.25,Cクラス!$L$10:$T$229,5,FALSE))</f>
        <v/>
      </c>
      <c r="G328" s="147" t="str">
        <f>IF(VLOOKUP(B328+0.75,Cクラス!$L$10:$T$229,5,FALSE)="","",VLOOKUP(B328+0.75,Cクラス!$L$10:$T$229,5,FALSE))</f>
        <v/>
      </c>
      <c r="H328" s="147" t="str">
        <f t="shared" si="62"/>
        <v>・</v>
      </c>
      <c r="I328" s="147" t="str">
        <f>IF(VLOOKUP(B328,Cクラス!$L$10:$T$229,2,FALSE)="","",VLOOKUP(B328,Cクラス!$L$10:$T$229,2,FALSE))</f>
        <v>GC</v>
      </c>
      <c r="J328" s="147" t="e">
        <f>データ!$B$4</f>
        <v>#N/A</v>
      </c>
      <c r="K328" s="147" t="e">
        <f>データ!$B$5</f>
        <v>#N/A</v>
      </c>
      <c r="L328" s="132" t="str">
        <f t="shared" si="63"/>
        <v/>
      </c>
      <c r="M328" s="141" t="str">
        <f>IF(VLOOKUP(B328,Cクラス!$L$10:$U$229,10,FALSE)="","",VLOOKUP(B328,Cクラス!$L$10:$U$229,10,FALSE))</f>
        <v/>
      </c>
      <c r="O328" s="132">
        <v>597</v>
      </c>
      <c r="P328" s="132" t="str">
        <f t="shared" si="64"/>
        <v/>
      </c>
      <c r="Q328" s="150" t="str">
        <f t="shared" si="65"/>
        <v/>
      </c>
      <c r="R328" s="150" t="str">
        <f t="shared" si="66"/>
        <v/>
      </c>
      <c r="S328" s="150" t="str">
        <f t="shared" si="67"/>
        <v/>
      </c>
      <c r="T328" s="132" t="str">
        <f t="shared" si="68"/>
        <v/>
      </c>
      <c r="U328" s="132" t="str">
        <f t="shared" si="69"/>
        <v/>
      </c>
      <c r="V328" s="142" t="str">
        <f t="shared" ref="V328:V336" si="70">IFERROR(VLOOKUP(O328,$A$7:$M$336,13,FALSE),"")</f>
        <v/>
      </c>
    </row>
    <row r="329" spans="1:22" x14ac:dyDescent="0.2">
      <c r="A329" s="139" t="str">
        <f t="shared" ref="A329:A336" si="71">IFERROR(RANK(L329,$L$7:$L$336,1),"")</f>
        <v/>
      </c>
      <c r="B329" s="147">
        <v>48</v>
      </c>
      <c r="C329" s="147" t="str">
        <f>IF(VLOOKUP(B329,Cクラス!$L$10:$T$229,5,FALSE)="","",VLOOKUP(B329,Cクラス!$L$10:$T$229,5,FALSE))</f>
        <v/>
      </c>
      <c r="D329" s="147" t="str">
        <f>IF(VLOOKUP(B329+0.5,Cクラス!$L$10:$T$229,5,FALSE)="","",VLOOKUP(B329+0.5,Cクラス!$L$10:$T$229,5,FALSE))</f>
        <v/>
      </c>
      <c r="E329" s="147" t="str">
        <f t="shared" si="61"/>
        <v>・</v>
      </c>
      <c r="F329" s="147" t="str">
        <f>IF(VLOOKUP(B329+0.25,Cクラス!$L$10:$T$229,5,FALSE)="","",VLOOKUP(B329+0.25,Cクラス!$L$10:$T$229,5,FALSE))</f>
        <v/>
      </c>
      <c r="G329" s="147" t="str">
        <f>IF(VLOOKUP(B329+0.75,Cクラス!$L$10:$T$229,5,FALSE)="","",VLOOKUP(B329+0.75,Cクラス!$L$10:$T$229,5,FALSE))</f>
        <v/>
      </c>
      <c r="H329" s="147" t="str">
        <f t="shared" si="62"/>
        <v>・</v>
      </c>
      <c r="I329" s="147" t="str">
        <f>IF(VLOOKUP(B329,Cクラス!$L$10:$T$229,2,FALSE)="","",VLOOKUP(B329,Cクラス!$L$10:$T$229,2,FALSE))</f>
        <v>GC</v>
      </c>
      <c r="J329" s="147" t="e">
        <f>データ!$B$4</f>
        <v>#N/A</v>
      </c>
      <c r="K329" s="147" t="e">
        <f>データ!$B$5</f>
        <v>#N/A</v>
      </c>
      <c r="L329" s="132" t="str">
        <f t="shared" si="63"/>
        <v/>
      </c>
      <c r="M329" s="141" t="str">
        <f>IF(VLOOKUP(B329,Cクラス!$L$10:$U$229,10,FALSE)="","",VLOOKUP(B329,Cクラス!$L$10:$U$229,10,FALSE))</f>
        <v/>
      </c>
      <c r="O329" s="132">
        <v>598</v>
      </c>
      <c r="P329" s="132" t="str">
        <f t="shared" si="64"/>
        <v/>
      </c>
      <c r="Q329" s="150" t="str">
        <f t="shared" si="65"/>
        <v/>
      </c>
      <c r="R329" s="150" t="str">
        <f t="shared" si="66"/>
        <v/>
      </c>
      <c r="S329" s="150" t="str">
        <f t="shared" si="67"/>
        <v/>
      </c>
      <c r="T329" s="132" t="str">
        <f t="shared" si="68"/>
        <v/>
      </c>
      <c r="U329" s="132" t="str">
        <f t="shared" si="69"/>
        <v/>
      </c>
      <c r="V329" s="142" t="str">
        <f t="shared" si="70"/>
        <v/>
      </c>
    </row>
    <row r="330" spans="1:22" x14ac:dyDescent="0.2">
      <c r="A330" s="139" t="str">
        <f t="shared" si="71"/>
        <v/>
      </c>
      <c r="B330" s="147">
        <v>49</v>
      </c>
      <c r="C330" s="147" t="str">
        <f>IF(VLOOKUP(B330,Cクラス!$L$10:$T$229,5,FALSE)="","",VLOOKUP(B330,Cクラス!$L$10:$T$229,5,FALSE))</f>
        <v/>
      </c>
      <c r="D330" s="147" t="str">
        <f>IF(VLOOKUP(B330+0.5,Cクラス!$L$10:$T$229,5,FALSE)="","",VLOOKUP(B330+0.5,Cクラス!$L$10:$T$229,5,FALSE))</f>
        <v/>
      </c>
      <c r="E330" s="147" t="str">
        <f t="shared" si="61"/>
        <v>・</v>
      </c>
      <c r="F330" s="147" t="str">
        <f>IF(VLOOKUP(B330+0.25,Cクラス!$L$10:$T$229,5,FALSE)="","",VLOOKUP(B330+0.25,Cクラス!$L$10:$T$229,5,FALSE))</f>
        <v/>
      </c>
      <c r="G330" s="147" t="str">
        <f>IF(VLOOKUP(B330+0.75,Cクラス!$L$10:$T$229,5,FALSE)="","",VLOOKUP(B330+0.75,Cクラス!$L$10:$T$229,5,FALSE))</f>
        <v/>
      </c>
      <c r="H330" s="147" t="str">
        <f t="shared" si="62"/>
        <v>・</v>
      </c>
      <c r="I330" s="147" t="str">
        <f>IF(VLOOKUP(B330,Cクラス!$L$10:$T$229,2,FALSE)="","",VLOOKUP(B330,Cクラス!$L$10:$T$229,2,FALSE))</f>
        <v>GC</v>
      </c>
      <c r="J330" s="147" t="e">
        <f>データ!$B$4</f>
        <v>#N/A</v>
      </c>
      <c r="K330" s="147" t="e">
        <f>データ!$B$5</f>
        <v>#N/A</v>
      </c>
      <c r="L330" s="132" t="str">
        <f t="shared" si="63"/>
        <v/>
      </c>
      <c r="M330" s="141" t="str">
        <f>IF(VLOOKUP(B330,Cクラス!$L$10:$U$229,10,FALSE)="","",VLOOKUP(B330,Cクラス!$L$10:$U$229,10,FALSE))</f>
        <v/>
      </c>
      <c r="O330" s="132">
        <v>599</v>
      </c>
      <c r="P330" s="132" t="str">
        <f t="shared" si="64"/>
        <v/>
      </c>
      <c r="Q330" s="150" t="str">
        <f t="shared" si="65"/>
        <v/>
      </c>
      <c r="R330" s="150" t="str">
        <f t="shared" si="66"/>
        <v/>
      </c>
      <c r="S330" s="150" t="str">
        <f t="shared" si="67"/>
        <v/>
      </c>
      <c r="T330" s="132" t="str">
        <f t="shared" si="68"/>
        <v/>
      </c>
      <c r="U330" s="132" t="str">
        <f t="shared" si="69"/>
        <v/>
      </c>
      <c r="V330" s="142" t="str">
        <f t="shared" si="70"/>
        <v/>
      </c>
    </row>
    <row r="331" spans="1:22" x14ac:dyDescent="0.2">
      <c r="A331" s="139" t="str">
        <f t="shared" si="71"/>
        <v/>
      </c>
      <c r="B331" s="147">
        <v>50</v>
      </c>
      <c r="C331" s="147" t="str">
        <f>IF(VLOOKUP(B331,Cクラス!$L$10:$T$229,5,FALSE)="","",VLOOKUP(B331,Cクラス!$L$10:$T$229,5,FALSE))</f>
        <v/>
      </c>
      <c r="D331" s="147" t="str">
        <f>IF(VLOOKUP(B331+0.5,Cクラス!$L$10:$T$229,5,FALSE)="","",VLOOKUP(B331+0.5,Cクラス!$L$10:$T$229,5,FALSE))</f>
        <v/>
      </c>
      <c r="E331" s="147" t="str">
        <f t="shared" si="61"/>
        <v>・</v>
      </c>
      <c r="F331" s="147" t="str">
        <f>IF(VLOOKUP(B331+0.25,Cクラス!$L$10:$T$229,5,FALSE)="","",VLOOKUP(B331+0.25,Cクラス!$L$10:$T$229,5,FALSE))</f>
        <v/>
      </c>
      <c r="G331" s="147" t="str">
        <f>IF(VLOOKUP(B331+0.75,Cクラス!$L$10:$T$229,5,FALSE)="","",VLOOKUP(B331+0.75,Cクラス!$L$10:$T$229,5,FALSE))</f>
        <v/>
      </c>
      <c r="H331" s="147" t="str">
        <f t="shared" si="62"/>
        <v>・</v>
      </c>
      <c r="I331" s="147" t="str">
        <f>IF(VLOOKUP(B331,Cクラス!$L$10:$T$229,2,FALSE)="","",VLOOKUP(B331,Cクラス!$L$10:$T$229,2,FALSE))</f>
        <v>GC</v>
      </c>
      <c r="J331" s="147" t="e">
        <f>データ!$B$4</f>
        <v>#N/A</v>
      </c>
      <c r="K331" s="147" t="e">
        <f>データ!$B$5</f>
        <v>#N/A</v>
      </c>
      <c r="L331" s="132" t="str">
        <f t="shared" si="63"/>
        <v/>
      </c>
      <c r="M331" s="141" t="str">
        <f>IF(VLOOKUP(B331,Cクラス!$L$10:$U$229,10,FALSE)="","",VLOOKUP(B331,Cクラス!$L$10:$U$229,10,FALSE))</f>
        <v/>
      </c>
      <c r="O331" s="132">
        <v>600</v>
      </c>
      <c r="P331" s="132" t="str">
        <f t="shared" si="64"/>
        <v/>
      </c>
      <c r="Q331" s="150" t="str">
        <f t="shared" si="65"/>
        <v/>
      </c>
      <c r="R331" s="150" t="str">
        <f t="shared" si="66"/>
        <v/>
      </c>
      <c r="S331" s="150" t="str">
        <f t="shared" si="67"/>
        <v/>
      </c>
      <c r="T331" s="132" t="str">
        <f t="shared" si="68"/>
        <v/>
      </c>
      <c r="U331" s="132" t="str">
        <f t="shared" si="69"/>
        <v/>
      </c>
      <c r="V331" s="142" t="str">
        <f t="shared" si="70"/>
        <v/>
      </c>
    </row>
    <row r="332" spans="1:22" x14ac:dyDescent="0.2">
      <c r="A332" s="139" t="str">
        <f t="shared" si="71"/>
        <v/>
      </c>
      <c r="B332" s="147">
        <v>51</v>
      </c>
      <c r="C332" s="147" t="str">
        <f>IF(VLOOKUP(B332,Cクラス!$L$10:$T$229,5,FALSE)="","",VLOOKUP(B332,Cクラス!$L$10:$T$229,5,FALSE))</f>
        <v/>
      </c>
      <c r="D332" s="147" t="str">
        <f>IF(VLOOKUP(B332+0.5,Cクラス!$L$10:$T$229,5,FALSE)="","",VLOOKUP(B332+0.5,Cクラス!$L$10:$T$229,5,FALSE))</f>
        <v/>
      </c>
      <c r="E332" s="147" t="str">
        <f t="shared" si="61"/>
        <v>・</v>
      </c>
      <c r="F332" s="147" t="str">
        <f>IF(VLOOKUP(B332+0.25,Cクラス!$L$10:$T$229,5,FALSE)="","",VLOOKUP(B332+0.25,Cクラス!$L$10:$T$229,5,FALSE))</f>
        <v/>
      </c>
      <c r="G332" s="147" t="str">
        <f>IF(VLOOKUP(B332+0.75,Cクラス!$L$10:$T$229,5,FALSE)="","",VLOOKUP(B332+0.75,Cクラス!$L$10:$T$229,5,FALSE))</f>
        <v/>
      </c>
      <c r="H332" s="147" t="str">
        <f t="shared" si="62"/>
        <v>・</v>
      </c>
      <c r="I332" s="147" t="str">
        <f>IF(VLOOKUP(B332,Cクラス!$L$10:$T$229,2,FALSE)="","",VLOOKUP(B332,Cクラス!$L$10:$T$229,2,FALSE))</f>
        <v>GC</v>
      </c>
      <c r="J332" s="147" t="e">
        <f>データ!$B$4</f>
        <v>#N/A</v>
      </c>
      <c r="K332" s="147" t="e">
        <f>データ!$B$5</f>
        <v>#N/A</v>
      </c>
      <c r="L332" s="132" t="str">
        <f t="shared" si="63"/>
        <v/>
      </c>
      <c r="M332" s="141" t="str">
        <f>IF(VLOOKUP(B332,Cクラス!$L$10:$U$229,10,FALSE)="","",VLOOKUP(B332,Cクラス!$L$10:$U$229,10,FALSE))</f>
        <v/>
      </c>
      <c r="O332" s="132">
        <v>601</v>
      </c>
      <c r="P332" s="132" t="str">
        <f t="shared" si="64"/>
        <v/>
      </c>
      <c r="Q332" s="150" t="str">
        <f t="shared" si="65"/>
        <v/>
      </c>
      <c r="R332" s="150" t="str">
        <f t="shared" si="66"/>
        <v/>
      </c>
      <c r="S332" s="150" t="str">
        <f t="shared" si="67"/>
        <v/>
      </c>
      <c r="T332" s="132" t="str">
        <f t="shared" si="68"/>
        <v/>
      </c>
      <c r="U332" s="132" t="str">
        <f t="shared" si="69"/>
        <v/>
      </c>
      <c r="V332" s="142" t="str">
        <f t="shared" si="70"/>
        <v/>
      </c>
    </row>
    <row r="333" spans="1:22" x14ac:dyDescent="0.2">
      <c r="A333" s="139" t="str">
        <f t="shared" si="71"/>
        <v/>
      </c>
      <c r="B333" s="147">
        <v>52</v>
      </c>
      <c r="C333" s="147" t="str">
        <f>IF(VLOOKUP(B333,Cクラス!$L$10:$T$229,5,FALSE)="","",VLOOKUP(B333,Cクラス!$L$10:$T$229,5,FALSE))</f>
        <v/>
      </c>
      <c r="D333" s="147" t="str">
        <f>IF(VLOOKUP(B333+0.5,Cクラス!$L$10:$T$229,5,FALSE)="","",VLOOKUP(B333+0.5,Cクラス!$L$10:$T$229,5,FALSE))</f>
        <v/>
      </c>
      <c r="E333" s="147" t="str">
        <f t="shared" si="61"/>
        <v>・</v>
      </c>
      <c r="F333" s="147" t="str">
        <f>IF(VLOOKUP(B333+0.25,Cクラス!$L$10:$T$229,5,FALSE)="","",VLOOKUP(B333+0.25,Cクラス!$L$10:$T$229,5,FALSE))</f>
        <v/>
      </c>
      <c r="G333" s="147" t="str">
        <f>IF(VLOOKUP(B333+0.75,Cクラス!$L$10:$T$229,5,FALSE)="","",VLOOKUP(B333+0.75,Cクラス!$L$10:$T$229,5,FALSE))</f>
        <v/>
      </c>
      <c r="H333" s="147" t="str">
        <f t="shared" si="62"/>
        <v>・</v>
      </c>
      <c r="I333" s="147" t="str">
        <f>IF(VLOOKUP(B333,Cクラス!$L$10:$T$229,2,FALSE)="","",VLOOKUP(B333,Cクラス!$L$10:$T$229,2,FALSE))</f>
        <v>GC</v>
      </c>
      <c r="J333" s="147" t="e">
        <f>データ!$B$4</f>
        <v>#N/A</v>
      </c>
      <c r="K333" s="147" t="e">
        <f>データ!$B$5</f>
        <v>#N/A</v>
      </c>
      <c r="L333" s="132" t="str">
        <f t="shared" si="63"/>
        <v/>
      </c>
      <c r="M333" s="141" t="str">
        <f>IF(VLOOKUP(B333,Cクラス!$L$10:$U$229,10,FALSE)="","",VLOOKUP(B333,Cクラス!$L$10:$U$229,10,FALSE))</f>
        <v/>
      </c>
      <c r="O333" s="132">
        <v>602</v>
      </c>
      <c r="P333" s="132" t="str">
        <f t="shared" si="64"/>
        <v/>
      </c>
      <c r="Q333" s="150" t="str">
        <f t="shared" si="65"/>
        <v/>
      </c>
      <c r="R333" s="150" t="str">
        <f t="shared" si="66"/>
        <v/>
      </c>
      <c r="S333" s="150" t="str">
        <f t="shared" si="67"/>
        <v/>
      </c>
      <c r="T333" s="132" t="str">
        <f t="shared" si="68"/>
        <v/>
      </c>
      <c r="U333" s="132" t="str">
        <f t="shared" si="69"/>
        <v/>
      </c>
      <c r="V333" s="142" t="str">
        <f t="shared" si="70"/>
        <v/>
      </c>
    </row>
    <row r="334" spans="1:22" x14ac:dyDescent="0.2">
      <c r="A334" s="139" t="str">
        <f t="shared" si="71"/>
        <v/>
      </c>
      <c r="B334" s="147">
        <v>53</v>
      </c>
      <c r="C334" s="147" t="str">
        <f>IF(VLOOKUP(B334,Cクラス!$L$10:$T$229,5,FALSE)="","",VLOOKUP(B334,Cクラス!$L$10:$T$229,5,FALSE))</f>
        <v/>
      </c>
      <c r="D334" s="147" t="str">
        <f>IF(VLOOKUP(B334+0.5,Cクラス!$L$10:$T$229,5,FALSE)="","",VLOOKUP(B334+0.5,Cクラス!$L$10:$T$229,5,FALSE))</f>
        <v/>
      </c>
      <c r="E334" s="147" t="str">
        <f t="shared" si="61"/>
        <v>・</v>
      </c>
      <c r="F334" s="147" t="str">
        <f>IF(VLOOKUP(B334+0.25,Cクラス!$L$10:$T$229,5,FALSE)="","",VLOOKUP(B334+0.25,Cクラス!$L$10:$T$229,5,FALSE))</f>
        <v/>
      </c>
      <c r="G334" s="147" t="str">
        <f>IF(VLOOKUP(B334+0.75,Cクラス!$L$10:$T$229,5,FALSE)="","",VLOOKUP(B334+0.75,Cクラス!$L$10:$T$229,5,FALSE))</f>
        <v/>
      </c>
      <c r="H334" s="147" t="str">
        <f t="shared" si="62"/>
        <v>・</v>
      </c>
      <c r="I334" s="147" t="str">
        <f>IF(VLOOKUP(B334,Cクラス!$L$10:$T$229,2,FALSE)="","",VLOOKUP(B334,Cクラス!$L$10:$T$229,2,FALSE))</f>
        <v>GC</v>
      </c>
      <c r="J334" s="147" t="e">
        <f>データ!$B$4</f>
        <v>#N/A</v>
      </c>
      <c r="K334" s="147" t="e">
        <f>データ!$B$5</f>
        <v>#N/A</v>
      </c>
      <c r="L334" s="132" t="str">
        <f t="shared" si="63"/>
        <v/>
      </c>
      <c r="M334" s="141" t="str">
        <f>IF(VLOOKUP(B334,Cクラス!$L$10:$U$229,10,FALSE)="","",VLOOKUP(B334,Cクラス!$L$10:$U$229,10,FALSE))</f>
        <v/>
      </c>
      <c r="O334" s="132">
        <v>603</v>
      </c>
      <c r="P334" s="132" t="str">
        <f t="shared" si="64"/>
        <v/>
      </c>
      <c r="Q334" s="150" t="str">
        <f t="shared" si="65"/>
        <v/>
      </c>
      <c r="R334" s="150" t="str">
        <f t="shared" si="66"/>
        <v/>
      </c>
      <c r="S334" s="150" t="str">
        <f t="shared" si="67"/>
        <v/>
      </c>
      <c r="T334" s="132" t="str">
        <f t="shared" si="68"/>
        <v/>
      </c>
      <c r="U334" s="132" t="str">
        <f t="shared" si="69"/>
        <v/>
      </c>
      <c r="V334" s="142" t="str">
        <f t="shared" si="70"/>
        <v/>
      </c>
    </row>
    <row r="335" spans="1:22" x14ac:dyDescent="0.2">
      <c r="A335" s="139" t="str">
        <f t="shared" si="71"/>
        <v/>
      </c>
      <c r="B335" s="147">
        <v>54</v>
      </c>
      <c r="C335" s="147" t="str">
        <f>IF(VLOOKUP(B335,Cクラス!$L$10:$T$229,5,FALSE)="","",VLOOKUP(B335,Cクラス!$L$10:$T$229,5,FALSE))</f>
        <v/>
      </c>
      <c r="D335" s="147" t="str">
        <f>IF(VLOOKUP(B335+0.5,Cクラス!$L$10:$T$229,5,FALSE)="","",VLOOKUP(B335+0.5,Cクラス!$L$10:$T$229,5,FALSE))</f>
        <v/>
      </c>
      <c r="E335" s="147" t="str">
        <f t="shared" si="61"/>
        <v>・</v>
      </c>
      <c r="F335" s="147" t="str">
        <f>IF(VLOOKUP(B335+0.25,Cクラス!$L$10:$T$229,5,FALSE)="","",VLOOKUP(B335+0.25,Cクラス!$L$10:$T$229,5,FALSE))</f>
        <v/>
      </c>
      <c r="G335" s="147" t="str">
        <f>IF(VLOOKUP(B335+0.75,Cクラス!$L$10:$T$229,5,FALSE)="","",VLOOKUP(B335+0.75,Cクラス!$L$10:$T$229,5,FALSE))</f>
        <v/>
      </c>
      <c r="H335" s="147" t="str">
        <f t="shared" si="62"/>
        <v>・</v>
      </c>
      <c r="I335" s="147" t="str">
        <f>IF(VLOOKUP(B335,Cクラス!$L$10:$T$229,2,FALSE)="","",VLOOKUP(B335,Cクラス!$L$10:$T$229,2,FALSE))</f>
        <v>GC</v>
      </c>
      <c r="J335" s="147" t="e">
        <f>データ!$B$4</f>
        <v>#N/A</v>
      </c>
      <c r="K335" s="147" t="e">
        <f>データ!$B$5</f>
        <v>#N/A</v>
      </c>
      <c r="L335" s="132" t="str">
        <f t="shared" si="63"/>
        <v/>
      </c>
      <c r="M335" s="141" t="str">
        <f>IF(VLOOKUP(B335,Cクラス!$L$10:$U$229,10,FALSE)="","",VLOOKUP(B335,Cクラス!$L$10:$U$229,10,FALSE))</f>
        <v/>
      </c>
      <c r="O335" s="132">
        <v>604</v>
      </c>
      <c r="P335" s="132" t="str">
        <f t="shared" si="64"/>
        <v/>
      </c>
      <c r="Q335" s="150" t="str">
        <f t="shared" si="65"/>
        <v/>
      </c>
      <c r="R335" s="150" t="str">
        <f t="shared" si="66"/>
        <v/>
      </c>
      <c r="S335" s="150" t="str">
        <f t="shared" si="67"/>
        <v/>
      </c>
      <c r="T335" s="132" t="str">
        <f t="shared" si="68"/>
        <v/>
      </c>
      <c r="U335" s="132" t="str">
        <f t="shared" si="69"/>
        <v/>
      </c>
      <c r="V335" s="142" t="str">
        <f t="shared" si="70"/>
        <v/>
      </c>
    </row>
    <row r="336" spans="1:22" x14ac:dyDescent="0.2">
      <c r="A336" s="139" t="str">
        <f t="shared" si="71"/>
        <v/>
      </c>
      <c r="B336" s="147">
        <v>55</v>
      </c>
      <c r="C336" s="147" t="str">
        <f>IF(VLOOKUP(B336,Cクラス!$L$10:$T$229,5,FALSE)="","",VLOOKUP(B336,Cクラス!$L$10:$T$229,5,FALSE))</f>
        <v/>
      </c>
      <c r="D336" s="147" t="str">
        <f>IF(VLOOKUP(B336+0.5,Cクラス!$L$10:$T$229,5,FALSE)="","",VLOOKUP(B336+0.5,Cクラス!$L$10:$T$229,5,FALSE))</f>
        <v/>
      </c>
      <c r="E336" s="147" t="str">
        <f t="shared" si="61"/>
        <v>・</v>
      </c>
      <c r="F336" s="147" t="str">
        <f>IF(VLOOKUP(B336+0.25,Cクラス!$L$10:$T$229,5,FALSE)="","",VLOOKUP(B336+0.25,Cクラス!$L$10:$T$229,5,FALSE))</f>
        <v/>
      </c>
      <c r="G336" s="147" t="str">
        <f>IF(VLOOKUP(B336+0.75,Cクラス!$L$10:$T$229,5,FALSE)="","",VLOOKUP(B336+0.75,Cクラス!$L$10:$T$229,5,FALSE))</f>
        <v/>
      </c>
      <c r="H336" s="147" t="str">
        <f t="shared" si="62"/>
        <v>・</v>
      </c>
      <c r="I336" s="147" t="str">
        <f>IF(VLOOKUP(B336,Cクラス!$L$10:$T$229,2,FALSE)="","",VLOOKUP(B336,Cクラス!$L$10:$T$229,2,FALSE))</f>
        <v>GC</v>
      </c>
      <c r="J336" s="147" t="e">
        <f>データ!$B$4</f>
        <v>#N/A</v>
      </c>
      <c r="K336" s="147" t="e">
        <f>データ!$B$5</f>
        <v>#N/A</v>
      </c>
      <c r="L336" s="132" t="str">
        <f t="shared" si="63"/>
        <v/>
      </c>
      <c r="M336" s="141" t="str">
        <f>IF(VLOOKUP(B336,Cクラス!$L$10:$U$229,10,FALSE)="","",VLOOKUP(B336,Cクラス!$L$10:$U$229,10,FALSE))</f>
        <v/>
      </c>
      <c r="O336" s="132">
        <v>605</v>
      </c>
      <c r="P336" s="132" t="str">
        <f t="shared" si="64"/>
        <v/>
      </c>
      <c r="Q336" s="150" t="str">
        <f t="shared" si="65"/>
        <v/>
      </c>
      <c r="R336" s="150" t="str">
        <f t="shared" si="66"/>
        <v/>
      </c>
      <c r="S336" s="150" t="str">
        <f t="shared" si="67"/>
        <v/>
      </c>
      <c r="T336" s="132" t="str">
        <f t="shared" si="68"/>
        <v/>
      </c>
      <c r="U336" s="132" t="str">
        <f t="shared" si="69"/>
        <v/>
      </c>
      <c r="V336" s="142" t="str">
        <f t="shared" si="70"/>
        <v/>
      </c>
    </row>
  </sheetData>
  <sheetProtection sheet="1" objects="1" scenarios="1"/>
  <mergeCells count="10">
    <mergeCell ref="A1:A2"/>
    <mergeCell ref="A5:M5"/>
    <mergeCell ref="O5:V5"/>
    <mergeCell ref="H1:K1"/>
    <mergeCell ref="M1:M2"/>
    <mergeCell ref="O1:O2"/>
    <mergeCell ref="B1:B2"/>
    <mergeCell ref="C1:C2"/>
    <mergeCell ref="D1:G1"/>
    <mergeCell ref="L1:L2"/>
  </mergeCells>
  <phoneticPr fontId="1"/>
  <conditionalFormatting sqref="P7:U336">
    <cfRule type="expression" dxfId="5" priority="7">
      <formula>$U7="GC"</formula>
    </cfRule>
    <cfRule type="expression" dxfId="4" priority="8">
      <formula>$U7="BC"</formula>
    </cfRule>
    <cfRule type="expression" dxfId="3" priority="9">
      <formula>$U7="GB"</formula>
    </cfRule>
    <cfRule type="expression" dxfId="2" priority="10">
      <formula>$U7="BB"</formula>
    </cfRule>
    <cfRule type="expression" dxfId="1" priority="11">
      <formula>$U7="GA"</formula>
    </cfRule>
    <cfRule type="expression" dxfId="0" priority="12">
      <formula>$U7="BA"</formula>
    </cfRule>
  </conditionalFormatting>
  <pageMargins left="0.78700000000000003" right="0.78700000000000003" top="0.98399999999999999" bottom="0.98399999999999999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62"/>
  <sheetViews>
    <sheetView workbookViewId="0">
      <selection activeCell="M12" sqref="M12"/>
    </sheetView>
  </sheetViews>
  <sheetFormatPr defaultColWidth="9" defaultRowHeight="10.8" x14ac:dyDescent="0.15"/>
  <cols>
    <col min="1" max="1" width="5.109375" style="1" customWidth="1"/>
    <col min="2" max="18" width="7.33203125" style="1" customWidth="1"/>
    <col min="19" max="16384" width="9" style="1"/>
  </cols>
  <sheetData>
    <row r="1" spans="1:18" ht="11.4" thickTop="1" x14ac:dyDescent="0.15">
      <c r="A1" s="254" t="s">
        <v>11</v>
      </c>
      <c r="B1" s="258" t="s">
        <v>20</v>
      </c>
      <c r="C1" s="259"/>
      <c r="D1" s="256" t="s">
        <v>26</v>
      </c>
      <c r="E1" s="260" t="s">
        <v>21</v>
      </c>
      <c r="F1" s="261"/>
      <c r="G1" s="256" t="s">
        <v>26</v>
      </c>
      <c r="H1" s="258" t="s">
        <v>22</v>
      </c>
      <c r="I1" s="262"/>
      <c r="J1" s="256" t="s">
        <v>26</v>
      </c>
      <c r="K1" s="263" t="s">
        <v>25</v>
      </c>
      <c r="L1" s="261"/>
      <c r="M1" s="256" t="s">
        <v>26</v>
      </c>
      <c r="N1" s="259" t="s">
        <v>23</v>
      </c>
      <c r="O1" s="259"/>
      <c r="P1" s="256" t="s">
        <v>26</v>
      </c>
      <c r="Q1" s="260" t="s">
        <v>24</v>
      </c>
      <c r="R1" s="261"/>
    </row>
    <row r="2" spans="1:18" ht="14.25" customHeight="1" thickBot="1" x14ac:dyDescent="0.2">
      <c r="A2" s="255"/>
      <c r="B2" s="5" t="s">
        <v>16</v>
      </c>
      <c r="C2" s="8" t="s">
        <v>9</v>
      </c>
      <c r="D2" s="257"/>
      <c r="E2" s="11" t="s">
        <v>17</v>
      </c>
      <c r="F2" s="7" t="s">
        <v>9</v>
      </c>
      <c r="G2" s="257"/>
      <c r="H2" s="5" t="s">
        <v>17</v>
      </c>
      <c r="I2" s="6" t="s">
        <v>9</v>
      </c>
      <c r="J2" s="257"/>
      <c r="K2" s="6" t="s">
        <v>17</v>
      </c>
      <c r="L2" s="7" t="s">
        <v>9</v>
      </c>
      <c r="M2" s="257"/>
      <c r="N2" s="10" t="s">
        <v>17</v>
      </c>
      <c r="O2" s="8" t="s">
        <v>9</v>
      </c>
      <c r="P2" s="257"/>
      <c r="Q2" s="11" t="s">
        <v>17</v>
      </c>
      <c r="R2" s="7" t="s">
        <v>9</v>
      </c>
    </row>
    <row r="3" spans="1:18" ht="11.4" thickTop="1" x14ac:dyDescent="0.15">
      <c r="A3" s="3">
        <v>1</v>
      </c>
      <c r="B3" s="4">
        <f>Ａクラス!C10</f>
        <v>1</v>
      </c>
      <c r="C3" s="9">
        <f>Ａクラス!C11</f>
        <v>0</v>
      </c>
      <c r="D3" s="12" t="e">
        <f>データ!$B$4</f>
        <v>#N/A</v>
      </c>
      <c r="E3" s="4">
        <f>Ａクラス!N10</f>
        <v>1</v>
      </c>
      <c r="F3" s="4">
        <f>Ａクラス!N11</f>
        <v>0</v>
      </c>
      <c r="G3" s="12" t="e">
        <f>データ!$B$4</f>
        <v>#N/A</v>
      </c>
      <c r="H3" s="4" t="e">
        <f>#REF!</f>
        <v>#REF!</v>
      </c>
      <c r="I3" s="9" t="e">
        <f>#REF!</f>
        <v>#REF!</v>
      </c>
      <c r="J3" s="12" t="e">
        <f>データ!$B$4</f>
        <v>#N/A</v>
      </c>
      <c r="K3" s="4" t="e">
        <f>#REF!</f>
        <v>#REF!</v>
      </c>
      <c r="L3" s="4" t="e">
        <f>#REF!</f>
        <v>#REF!</v>
      </c>
      <c r="M3" s="12" t="e">
        <f>データ!$B$4</f>
        <v>#N/A</v>
      </c>
      <c r="N3" s="4" t="e">
        <f>#REF!</f>
        <v>#REF!</v>
      </c>
      <c r="O3" s="9" t="e">
        <f>#REF!</f>
        <v>#REF!</v>
      </c>
      <c r="P3" s="12" t="e">
        <f>データ!$B$4</f>
        <v>#N/A</v>
      </c>
      <c r="Q3" s="4" t="e">
        <f>#REF!</f>
        <v>#REF!</v>
      </c>
      <c r="R3" s="4" t="e">
        <f>#REF!</f>
        <v>#REF!</v>
      </c>
    </row>
    <row r="4" spans="1:18" x14ac:dyDescent="0.15">
      <c r="A4" s="2">
        <v>2</v>
      </c>
      <c r="B4" s="4">
        <f>Ａクラス!C12</f>
        <v>0</v>
      </c>
      <c r="C4" s="9">
        <f>Ａクラス!C13</f>
        <v>0</v>
      </c>
      <c r="D4" s="12" t="e">
        <f>データ!$B$4</f>
        <v>#N/A</v>
      </c>
      <c r="E4" s="4">
        <f>Ａクラス!N12</f>
        <v>0</v>
      </c>
      <c r="F4" s="4">
        <f>Ａクラス!N13</f>
        <v>0</v>
      </c>
      <c r="G4" s="12" t="e">
        <f>データ!$B$4</f>
        <v>#N/A</v>
      </c>
      <c r="H4" s="4" t="e">
        <f>#REF!</f>
        <v>#REF!</v>
      </c>
      <c r="I4" s="9" t="e">
        <f>#REF!</f>
        <v>#REF!</v>
      </c>
      <c r="J4" s="12" t="e">
        <f>データ!$B$4</f>
        <v>#N/A</v>
      </c>
      <c r="K4" s="4" t="e">
        <f>#REF!</f>
        <v>#REF!</v>
      </c>
      <c r="L4" s="4" t="e">
        <f>#REF!</f>
        <v>#REF!</v>
      </c>
      <c r="M4" s="12" t="e">
        <f>データ!$B$4</f>
        <v>#N/A</v>
      </c>
      <c r="N4" s="4" t="e">
        <f>#REF!</f>
        <v>#REF!</v>
      </c>
      <c r="O4" s="9" t="e">
        <f>#REF!</f>
        <v>#REF!</v>
      </c>
      <c r="P4" s="12" t="e">
        <f>データ!$B$4</f>
        <v>#N/A</v>
      </c>
      <c r="Q4" s="4" t="e">
        <f>#REF!</f>
        <v>#REF!</v>
      </c>
      <c r="R4" s="4" t="e">
        <f>#REF!</f>
        <v>#REF!</v>
      </c>
    </row>
    <row r="5" spans="1:18" x14ac:dyDescent="0.15">
      <c r="A5" s="3">
        <v>3</v>
      </c>
      <c r="B5" s="4">
        <f>Ａクラス!C14</f>
        <v>2</v>
      </c>
      <c r="C5" s="9">
        <f>Ａクラス!C15</f>
        <v>0</v>
      </c>
      <c r="D5" s="12" t="e">
        <f>データ!$B$4</f>
        <v>#N/A</v>
      </c>
      <c r="E5" s="4">
        <f>Ａクラス!N14</f>
        <v>2</v>
      </c>
      <c r="F5" s="4">
        <f>Ａクラス!N15</f>
        <v>0</v>
      </c>
      <c r="G5" s="12" t="e">
        <f>データ!$B$4</f>
        <v>#N/A</v>
      </c>
      <c r="H5" s="4" t="e">
        <f>#REF!</f>
        <v>#REF!</v>
      </c>
      <c r="I5" s="9" t="e">
        <f>#REF!</f>
        <v>#REF!</v>
      </c>
      <c r="J5" s="12" t="e">
        <f>データ!$B$4</f>
        <v>#N/A</v>
      </c>
      <c r="K5" s="4" t="e">
        <f>#REF!</f>
        <v>#REF!</v>
      </c>
      <c r="L5" s="4" t="e">
        <f>#REF!</f>
        <v>#REF!</v>
      </c>
      <c r="M5" s="12" t="e">
        <f>データ!$B$4</f>
        <v>#N/A</v>
      </c>
      <c r="N5" s="4" t="e">
        <f>#REF!</f>
        <v>#REF!</v>
      </c>
      <c r="O5" s="9" t="e">
        <f>#REF!</f>
        <v>#REF!</v>
      </c>
      <c r="P5" s="12" t="e">
        <f>データ!$B$4</f>
        <v>#N/A</v>
      </c>
      <c r="Q5" s="4" t="e">
        <f>#REF!</f>
        <v>#REF!</v>
      </c>
      <c r="R5" s="4" t="e">
        <f>#REF!</f>
        <v>#REF!</v>
      </c>
    </row>
    <row r="6" spans="1:18" x14ac:dyDescent="0.15">
      <c r="A6" s="2">
        <v>4</v>
      </c>
      <c r="B6" s="4">
        <f>Ａクラス!C16</f>
        <v>0</v>
      </c>
      <c r="C6" s="9">
        <f>Ａクラス!C17</f>
        <v>0</v>
      </c>
      <c r="D6" s="12" t="e">
        <f>データ!$B$4</f>
        <v>#N/A</v>
      </c>
      <c r="E6" s="4">
        <f>Ａクラス!N16</f>
        <v>0</v>
      </c>
      <c r="F6" s="4">
        <f>Ａクラス!N17</f>
        <v>0</v>
      </c>
      <c r="G6" s="12" t="e">
        <f>データ!$B$4</f>
        <v>#N/A</v>
      </c>
      <c r="H6" s="4" t="e">
        <f>#REF!</f>
        <v>#REF!</v>
      </c>
      <c r="I6" s="9" t="e">
        <f>#REF!</f>
        <v>#REF!</v>
      </c>
      <c r="J6" s="12" t="e">
        <f>データ!$B$4</f>
        <v>#N/A</v>
      </c>
      <c r="K6" s="4" t="e">
        <f>#REF!</f>
        <v>#REF!</v>
      </c>
      <c r="L6" s="4" t="e">
        <f>#REF!</f>
        <v>#REF!</v>
      </c>
      <c r="M6" s="12" t="e">
        <f>データ!$B$4</f>
        <v>#N/A</v>
      </c>
      <c r="N6" s="4" t="e">
        <f>#REF!</f>
        <v>#REF!</v>
      </c>
      <c r="O6" s="9" t="e">
        <f>#REF!</f>
        <v>#REF!</v>
      </c>
      <c r="P6" s="12" t="e">
        <f>データ!$B$4</f>
        <v>#N/A</v>
      </c>
      <c r="Q6" s="4" t="e">
        <f>#REF!</f>
        <v>#REF!</v>
      </c>
      <c r="R6" s="4" t="e">
        <f>#REF!</f>
        <v>#REF!</v>
      </c>
    </row>
    <row r="7" spans="1:18" x14ac:dyDescent="0.15">
      <c r="A7" s="3">
        <v>5</v>
      </c>
      <c r="B7" s="4">
        <f>Ａクラス!C18</f>
        <v>3</v>
      </c>
      <c r="C7" s="9">
        <f>Ａクラス!C19</f>
        <v>0</v>
      </c>
      <c r="D7" s="12" t="e">
        <f>データ!$B$4</f>
        <v>#N/A</v>
      </c>
      <c r="E7" s="4">
        <f>Ａクラス!N18</f>
        <v>3</v>
      </c>
      <c r="F7" s="4">
        <f>Ａクラス!N19</f>
        <v>0</v>
      </c>
      <c r="G7" s="12" t="e">
        <f>データ!$B$4</f>
        <v>#N/A</v>
      </c>
      <c r="H7" s="4" t="e">
        <f>#REF!</f>
        <v>#REF!</v>
      </c>
      <c r="I7" s="9" t="e">
        <f>#REF!</f>
        <v>#REF!</v>
      </c>
      <c r="J7" s="12" t="e">
        <f>データ!$B$4</f>
        <v>#N/A</v>
      </c>
      <c r="K7" s="4" t="e">
        <f>#REF!</f>
        <v>#REF!</v>
      </c>
      <c r="L7" s="4" t="e">
        <f>#REF!</f>
        <v>#REF!</v>
      </c>
      <c r="M7" s="12" t="e">
        <f>データ!$B$4</f>
        <v>#N/A</v>
      </c>
      <c r="N7" s="4" t="e">
        <f>#REF!</f>
        <v>#REF!</v>
      </c>
      <c r="O7" s="9" t="e">
        <f>#REF!</f>
        <v>#REF!</v>
      </c>
      <c r="P7" s="12" t="e">
        <f>データ!$B$4</f>
        <v>#N/A</v>
      </c>
      <c r="Q7" s="4" t="e">
        <f>#REF!</f>
        <v>#REF!</v>
      </c>
      <c r="R7" s="4" t="e">
        <f>#REF!</f>
        <v>#REF!</v>
      </c>
    </row>
    <row r="8" spans="1:18" x14ac:dyDescent="0.15">
      <c r="A8" s="2">
        <v>6</v>
      </c>
      <c r="B8" s="4">
        <f>Ａクラス!C20</f>
        <v>0</v>
      </c>
      <c r="C8" s="9">
        <f>Ａクラス!C21</f>
        <v>0</v>
      </c>
      <c r="D8" s="12" t="e">
        <f>データ!$B$4</f>
        <v>#N/A</v>
      </c>
      <c r="E8" s="4">
        <f>Ａクラス!N20</f>
        <v>0</v>
      </c>
      <c r="F8" s="4">
        <f>Ａクラス!N21</f>
        <v>0</v>
      </c>
      <c r="G8" s="12" t="e">
        <f>データ!$B$4</f>
        <v>#N/A</v>
      </c>
      <c r="H8" s="4" t="e">
        <f>#REF!</f>
        <v>#REF!</v>
      </c>
      <c r="I8" s="9" t="e">
        <f>#REF!</f>
        <v>#REF!</v>
      </c>
      <c r="J8" s="12" t="e">
        <f>データ!$B$4</f>
        <v>#N/A</v>
      </c>
      <c r="K8" s="4" t="e">
        <f>#REF!</f>
        <v>#REF!</v>
      </c>
      <c r="L8" s="4" t="e">
        <f>#REF!</f>
        <v>#REF!</v>
      </c>
      <c r="M8" s="12" t="e">
        <f>データ!$B$4</f>
        <v>#N/A</v>
      </c>
      <c r="N8" s="4" t="e">
        <f>#REF!</f>
        <v>#REF!</v>
      </c>
      <c r="O8" s="9" t="e">
        <f>#REF!</f>
        <v>#REF!</v>
      </c>
      <c r="P8" s="12" t="e">
        <f>データ!$B$4</f>
        <v>#N/A</v>
      </c>
      <c r="Q8" s="4" t="e">
        <f>#REF!</f>
        <v>#REF!</v>
      </c>
      <c r="R8" s="4" t="e">
        <f>#REF!</f>
        <v>#REF!</v>
      </c>
    </row>
    <row r="9" spans="1:18" x14ac:dyDescent="0.15">
      <c r="A9" s="3">
        <v>7</v>
      </c>
      <c r="B9" s="4">
        <f>Ａクラス!C22</f>
        <v>4</v>
      </c>
      <c r="C9" s="9">
        <f>Ａクラス!C23</f>
        <v>0</v>
      </c>
      <c r="D9" s="12" t="e">
        <f>データ!$B$4</f>
        <v>#N/A</v>
      </c>
      <c r="E9" s="4">
        <f>Ａクラス!N22</f>
        <v>4</v>
      </c>
      <c r="F9" s="4">
        <f>Ａクラス!N23</f>
        <v>0</v>
      </c>
      <c r="G9" s="12" t="e">
        <f>データ!$B$4</f>
        <v>#N/A</v>
      </c>
      <c r="H9" s="4" t="e">
        <f>#REF!</f>
        <v>#REF!</v>
      </c>
      <c r="I9" s="9" t="e">
        <f>#REF!</f>
        <v>#REF!</v>
      </c>
      <c r="J9" s="12" t="e">
        <f>データ!$B$4</f>
        <v>#N/A</v>
      </c>
      <c r="K9" s="4" t="e">
        <f>#REF!</f>
        <v>#REF!</v>
      </c>
      <c r="L9" s="4" t="e">
        <f>#REF!</f>
        <v>#REF!</v>
      </c>
      <c r="M9" s="12" t="e">
        <f>データ!$B$4</f>
        <v>#N/A</v>
      </c>
      <c r="N9" s="4" t="e">
        <f>#REF!</f>
        <v>#REF!</v>
      </c>
      <c r="O9" s="9" t="e">
        <f>#REF!</f>
        <v>#REF!</v>
      </c>
      <c r="P9" s="12" t="e">
        <f>データ!$B$4</f>
        <v>#N/A</v>
      </c>
      <c r="Q9" s="4" t="e">
        <f>#REF!</f>
        <v>#REF!</v>
      </c>
      <c r="R9" s="4" t="e">
        <f>#REF!</f>
        <v>#REF!</v>
      </c>
    </row>
    <row r="10" spans="1:18" x14ac:dyDescent="0.15">
      <c r="A10" s="2">
        <v>8</v>
      </c>
      <c r="B10" s="4">
        <f>Ａクラス!C24</f>
        <v>0</v>
      </c>
      <c r="C10" s="9">
        <f>Ａクラス!C25</f>
        <v>0</v>
      </c>
      <c r="D10" s="12" t="e">
        <f>データ!$B$4</f>
        <v>#N/A</v>
      </c>
      <c r="E10" s="4">
        <f>Ａクラス!N24</f>
        <v>0</v>
      </c>
      <c r="F10" s="4">
        <f>Ａクラス!N25</f>
        <v>0</v>
      </c>
      <c r="G10" s="12" t="e">
        <f>データ!$B$4</f>
        <v>#N/A</v>
      </c>
      <c r="H10" s="4" t="e">
        <f>#REF!</f>
        <v>#REF!</v>
      </c>
      <c r="I10" s="9" t="e">
        <f>#REF!</f>
        <v>#REF!</v>
      </c>
      <c r="J10" s="12" t="e">
        <f>データ!$B$4</f>
        <v>#N/A</v>
      </c>
      <c r="K10" s="4" t="e">
        <f>#REF!</f>
        <v>#REF!</v>
      </c>
      <c r="L10" s="4" t="e">
        <f>#REF!</f>
        <v>#REF!</v>
      </c>
      <c r="M10" s="12" t="e">
        <f>データ!$B$4</f>
        <v>#N/A</v>
      </c>
      <c r="N10" s="4" t="e">
        <f>#REF!</f>
        <v>#REF!</v>
      </c>
      <c r="O10" s="9" t="e">
        <f>#REF!</f>
        <v>#REF!</v>
      </c>
      <c r="P10" s="12" t="e">
        <f>データ!$B$4</f>
        <v>#N/A</v>
      </c>
      <c r="Q10" s="4" t="e">
        <f>#REF!</f>
        <v>#REF!</v>
      </c>
      <c r="R10" s="4" t="e">
        <f>#REF!</f>
        <v>#REF!</v>
      </c>
    </row>
    <row r="11" spans="1:18" x14ac:dyDescent="0.15">
      <c r="A11" s="3">
        <v>9</v>
      </c>
      <c r="B11" s="4">
        <f>Ａクラス!C26</f>
        <v>5</v>
      </c>
      <c r="C11" s="9">
        <f>Ａクラス!C27</f>
        <v>0</v>
      </c>
      <c r="D11" s="12" t="e">
        <f>データ!$B$4</f>
        <v>#N/A</v>
      </c>
      <c r="E11" s="4">
        <f>Ａクラス!N26</f>
        <v>5</v>
      </c>
      <c r="F11" s="4">
        <f>Ａクラス!N27</f>
        <v>0</v>
      </c>
      <c r="G11" s="12" t="e">
        <f>データ!$B$4</f>
        <v>#N/A</v>
      </c>
      <c r="H11" s="4" t="e">
        <f>#REF!</f>
        <v>#REF!</v>
      </c>
      <c r="I11" s="9" t="e">
        <f>#REF!</f>
        <v>#REF!</v>
      </c>
      <c r="J11" s="12" t="e">
        <f>データ!$B$4</f>
        <v>#N/A</v>
      </c>
      <c r="K11" s="4" t="e">
        <f>#REF!</f>
        <v>#REF!</v>
      </c>
      <c r="L11" s="4" t="e">
        <f>#REF!</f>
        <v>#REF!</v>
      </c>
      <c r="M11" s="12" t="e">
        <f>データ!$B$4</f>
        <v>#N/A</v>
      </c>
      <c r="N11" s="4" t="e">
        <f>#REF!</f>
        <v>#REF!</v>
      </c>
      <c r="O11" s="9" t="e">
        <f>#REF!</f>
        <v>#REF!</v>
      </c>
      <c r="P11" s="12" t="e">
        <f>データ!$B$4</f>
        <v>#N/A</v>
      </c>
      <c r="Q11" s="4" t="e">
        <f>#REF!</f>
        <v>#REF!</v>
      </c>
      <c r="R11" s="4" t="e">
        <f>#REF!</f>
        <v>#REF!</v>
      </c>
    </row>
    <row r="12" spans="1:18" x14ac:dyDescent="0.15">
      <c r="A12" s="2">
        <v>10</v>
      </c>
      <c r="B12" s="4">
        <f>Ａクラス!C28</f>
        <v>0</v>
      </c>
      <c r="C12" s="9">
        <f>Ａクラス!C29</f>
        <v>0</v>
      </c>
      <c r="D12" s="12" t="e">
        <f>データ!$B$4</f>
        <v>#N/A</v>
      </c>
      <c r="E12" s="4">
        <f>Ａクラス!N28</f>
        <v>0</v>
      </c>
      <c r="F12" s="4">
        <f>Ａクラス!N29</f>
        <v>0</v>
      </c>
      <c r="G12" s="12" t="e">
        <f>データ!$B$4</f>
        <v>#N/A</v>
      </c>
      <c r="H12" s="4" t="e">
        <f>#REF!</f>
        <v>#REF!</v>
      </c>
      <c r="I12" s="9" t="e">
        <f>#REF!</f>
        <v>#REF!</v>
      </c>
      <c r="J12" s="12" t="e">
        <f>データ!$B$4</f>
        <v>#N/A</v>
      </c>
      <c r="K12" s="4" t="e">
        <f>#REF!</f>
        <v>#REF!</v>
      </c>
      <c r="L12" s="4" t="e">
        <f>#REF!</f>
        <v>#REF!</v>
      </c>
      <c r="M12" s="12" t="e">
        <f>データ!$B$4</f>
        <v>#N/A</v>
      </c>
      <c r="N12" s="4" t="e">
        <f>#REF!</f>
        <v>#REF!</v>
      </c>
      <c r="O12" s="9" t="e">
        <f>#REF!</f>
        <v>#REF!</v>
      </c>
      <c r="P12" s="12" t="e">
        <f>データ!$B$4</f>
        <v>#N/A</v>
      </c>
      <c r="Q12" s="4" t="e">
        <f>#REF!</f>
        <v>#REF!</v>
      </c>
      <c r="R12" s="4" t="e">
        <f>#REF!</f>
        <v>#REF!</v>
      </c>
    </row>
    <row r="13" spans="1:18" x14ac:dyDescent="0.15">
      <c r="A13" s="3">
        <v>11</v>
      </c>
      <c r="B13" s="4">
        <f>Ａクラス!C30</f>
        <v>6</v>
      </c>
      <c r="C13" s="9">
        <f>Ａクラス!C31</f>
        <v>0</v>
      </c>
      <c r="D13" s="12" t="e">
        <f>データ!$B$4</f>
        <v>#N/A</v>
      </c>
      <c r="E13" s="4">
        <f>Ａクラス!N30</f>
        <v>6</v>
      </c>
      <c r="F13" s="4">
        <f>Ａクラス!N31</f>
        <v>0</v>
      </c>
      <c r="G13" s="12" t="e">
        <f>データ!$B$4</f>
        <v>#N/A</v>
      </c>
      <c r="H13" s="4" t="e">
        <f>#REF!</f>
        <v>#REF!</v>
      </c>
      <c r="I13" s="9" t="e">
        <f>#REF!</f>
        <v>#REF!</v>
      </c>
      <c r="J13" s="12" t="e">
        <f>データ!$B$4</f>
        <v>#N/A</v>
      </c>
      <c r="K13" s="4" t="e">
        <f>#REF!</f>
        <v>#REF!</v>
      </c>
      <c r="L13" s="4" t="e">
        <f>#REF!</f>
        <v>#REF!</v>
      </c>
      <c r="M13" s="12" t="e">
        <f>データ!$B$4</f>
        <v>#N/A</v>
      </c>
      <c r="N13" s="4" t="e">
        <f>#REF!</f>
        <v>#REF!</v>
      </c>
      <c r="O13" s="9" t="e">
        <f>#REF!</f>
        <v>#REF!</v>
      </c>
      <c r="P13" s="12" t="e">
        <f>データ!$B$4</f>
        <v>#N/A</v>
      </c>
      <c r="Q13" s="4" t="e">
        <f>#REF!</f>
        <v>#REF!</v>
      </c>
      <c r="R13" s="4" t="e">
        <f>#REF!</f>
        <v>#REF!</v>
      </c>
    </row>
    <row r="14" spans="1:18" x14ac:dyDescent="0.15">
      <c r="A14" s="2">
        <v>12</v>
      </c>
      <c r="B14" s="4">
        <f>Ａクラス!C32</f>
        <v>0</v>
      </c>
      <c r="C14" s="9">
        <f>Ａクラス!C33</f>
        <v>0</v>
      </c>
      <c r="D14" s="12" t="e">
        <f>データ!$B$4</f>
        <v>#N/A</v>
      </c>
      <c r="E14" s="4">
        <f>Ａクラス!N32</f>
        <v>0</v>
      </c>
      <c r="F14" s="4">
        <f>Ａクラス!N33</f>
        <v>0</v>
      </c>
      <c r="G14" s="12" t="e">
        <f>データ!$B$4</f>
        <v>#N/A</v>
      </c>
      <c r="H14" s="4" t="e">
        <f>#REF!</f>
        <v>#REF!</v>
      </c>
      <c r="I14" s="9" t="e">
        <f>#REF!</f>
        <v>#REF!</v>
      </c>
      <c r="J14" s="12" t="e">
        <f>データ!$B$4</f>
        <v>#N/A</v>
      </c>
      <c r="K14" s="4" t="e">
        <f>#REF!</f>
        <v>#REF!</v>
      </c>
      <c r="L14" s="4" t="e">
        <f>#REF!</f>
        <v>#REF!</v>
      </c>
      <c r="M14" s="12" t="e">
        <f>データ!$B$4</f>
        <v>#N/A</v>
      </c>
      <c r="N14" s="4" t="e">
        <f>#REF!</f>
        <v>#REF!</v>
      </c>
      <c r="O14" s="9" t="e">
        <f>#REF!</f>
        <v>#REF!</v>
      </c>
      <c r="P14" s="12" t="e">
        <f>データ!$B$4</f>
        <v>#N/A</v>
      </c>
      <c r="Q14" s="4" t="e">
        <f>#REF!</f>
        <v>#REF!</v>
      </c>
      <c r="R14" s="4" t="e">
        <f>#REF!</f>
        <v>#REF!</v>
      </c>
    </row>
    <row r="15" spans="1:18" x14ac:dyDescent="0.15">
      <c r="A15" s="3">
        <v>13</v>
      </c>
      <c r="B15" s="4">
        <f>Ａクラス!C34</f>
        <v>7</v>
      </c>
      <c r="C15" s="9">
        <f>Ａクラス!C35</f>
        <v>0</v>
      </c>
      <c r="D15" s="12" t="e">
        <f>データ!$B$4</f>
        <v>#N/A</v>
      </c>
      <c r="E15" s="4">
        <f>Ａクラス!N34</f>
        <v>7</v>
      </c>
      <c r="F15" s="4">
        <f>Ａクラス!N35</f>
        <v>0</v>
      </c>
      <c r="G15" s="12" t="e">
        <f>データ!$B$4</f>
        <v>#N/A</v>
      </c>
      <c r="H15" s="4" t="e">
        <f>#REF!</f>
        <v>#REF!</v>
      </c>
      <c r="I15" s="9" t="e">
        <f>#REF!</f>
        <v>#REF!</v>
      </c>
      <c r="J15" s="12" t="e">
        <f>データ!$B$4</f>
        <v>#N/A</v>
      </c>
      <c r="K15" s="4" t="e">
        <f>#REF!</f>
        <v>#REF!</v>
      </c>
      <c r="L15" s="4" t="e">
        <f>#REF!</f>
        <v>#REF!</v>
      </c>
      <c r="M15" s="12" t="e">
        <f>データ!$B$4</f>
        <v>#N/A</v>
      </c>
      <c r="N15" s="4" t="e">
        <f>#REF!</f>
        <v>#REF!</v>
      </c>
      <c r="O15" s="9" t="e">
        <f>#REF!</f>
        <v>#REF!</v>
      </c>
      <c r="P15" s="12" t="e">
        <f>データ!$B$4</f>
        <v>#N/A</v>
      </c>
      <c r="Q15" s="4" t="e">
        <f>#REF!</f>
        <v>#REF!</v>
      </c>
      <c r="R15" s="4" t="e">
        <f>#REF!</f>
        <v>#REF!</v>
      </c>
    </row>
    <row r="16" spans="1:18" x14ac:dyDescent="0.15">
      <c r="A16" s="2">
        <v>14</v>
      </c>
      <c r="B16" s="4">
        <f>Ａクラス!C36</f>
        <v>0</v>
      </c>
      <c r="C16" s="9">
        <f>Ａクラス!C37</f>
        <v>0</v>
      </c>
      <c r="D16" s="12" t="e">
        <f>データ!$B$4</f>
        <v>#N/A</v>
      </c>
      <c r="E16" s="4">
        <f>Ａクラス!N36</f>
        <v>0</v>
      </c>
      <c r="F16" s="4">
        <f>Ａクラス!N37</f>
        <v>0</v>
      </c>
      <c r="G16" s="12" t="e">
        <f>データ!$B$4</f>
        <v>#N/A</v>
      </c>
      <c r="H16" s="4" t="e">
        <f>#REF!</f>
        <v>#REF!</v>
      </c>
      <c r="I16" s="9" t="e">
        <f>#REF!</f>
        <v>#REF!</v>
      </c>
      <c r="J16" s="12" t="e">
        <f>データ!$B$4</f>
        <v>#N/A</v>
      </c>
      <c r="K16" s="4" t="e">
        <f>#REF!</f>
        <v>#REF!</v>
      </c>
      <c r="L16" s="4" t="e">
        <f>#REF!</f>
        <v>#REF!</v>
      </c>
      <c r="M16" s="12" t="e">
        <f>データ!$B$4</f>
        <v>#N/A</v>
      </c>
      <c r="N16" s="4" t="e">
        <f>#REF!</f>
        <v>#REF!</v>
      </c>
      <c r="O16" s="9" t="e">
        <f>#REF!</f>
        <v>#REF!</v>
      </c>
      <c r="P16" s="12" t="e">
        <f>データ!$B$4</f>
        <v>#N/A</v>
      </c>
      <c r="Q16" s="4" t="e">
        <f>#REF!</f>
        <v>#REF!</v>
      </c>
      <c r="R16" s="4" t="e">
        <f>#REF!</f>
        <v>#REF!</v>
      </c>
    </row>
    <row r="17" spans="1:18" x14ac:dyDescent="0.15">
      <c r="A17" s="3">
        <v>15</v>
      </c>
      <c r="B17" s="4">
        <f>Ａクラス!C38</f>
        <v>8</v>
      </c>
      <c r="C17" s="9">
        <f>Ａクラス!C39</f>
        <v>0</v>
      </c>
      <c r="D17" s="12" t="e">
        <f>データ!$B$4</f>
        <v>#N/A</v>
      </c>
      <c r="E17" s="4">
        <f>Ａクラス!N38</f>
        <v>8</v>
      </c>
      <c r="F17" s="4">
        <f>Ａクラス!N39</f>
        <v>0</v>
      </c>
      <c r="G17" s="12" t="e">
        <f>データ!$B$4</f>
        <v>#N/A</v>
      </c>
      <c r="H17" s="4" t="e">
        <f>#REF!</f>
        <v>#REF!</v>
      </c>
      <c r="I17" s="9" t="e">
        <f>#REF!</f>
        <v>#REF!</v>
      </c>
      <c r="J17" s="12" t="e">
        <f>データ!$B$4</f>
        <v>#N/A</v>
      </c>
      <c r="K17" s="4" t="e">
        <f>#REF!</f>
        <v>#REF!</v>
      </c>
      <c r="L17" s="4" t="e">
        <f>#REF!</f>
        <v>#REF!</v>
      </c>
      <c r="M17" s="12" t="e">
        <f>データ!$B$4</f>
        <v>#N/A</v>
      </c>
      <c r="N17" s="4" t="e">
        <f>#REF!</f>
        <v>#REF!</v>
      </c>
      <c r="O17" s="9" t="e">
        <f>#REF!</f>
        <v>#REF!</v>
      </c>
      <c r="P17" s="12" t="e">
        <f>データ!$B$4</f>
        <v>#N/A</v>
      </c>
      <c r="Q17" s="4" t="e">
        <f>#REF!</f>
        <v>#REF!</v>
      </c>
      <c r="R17" s="4" t="e">
        <f>#REF!</f>
        <v>#REF!</v>
      </c>
    </row>
    <row r="18" spans="1:18" x14ac:dyDescent="0.15">
      <c r="A18" s="2">
        <v>16</v>
      </c>
      <c r="B18" s="4">
        <f>Ａクラス!C40</f>
        <v>0</v>
      </c>
      <c r="C18" s="9">
        <f>Ａクラス!C41</f>
        <v>0</v>
      </c>
      <c r="D18" s="12" t="e">
        <f>データ!$B$4</f>
        <v>#N/A</v>
      </c>
      <c r="E18" s="4">
        <f>Ａクラス!N40</f>
        <v>0</v>
      </c>
      <c r="F18" s="4">
        <f>Ａクラス!N41</f>
        <v>0</v>
      </c>
      <c r="G18" s="12" t="e">
        <f>データ!$B$4</f>
        <v>#N/A</v>
      </c>
      <c r="H18" s="4" t="e">
        <f>#REF!</f>
        <v>#REF!</v>
      </c>
      <c r="I18" s="9" t="e">
        <f>#REF!</f>
        <v>#REF!</v>
      </c>
      <c r="J18" s="12" t="e">
        <f>データ!$B$4</f>
        <v>#N/A</v>
      </c>
      <c r="K18" s="4" t="e">
        <f>#REF!</f>
        <v>#REF!</v>
      </c>
      <c r="L18" s="4" t="e">
        <f>#REF!</f>
        <v>#REF!</v>
      </c>
      <c r="M18" s="12" t="e">
        <f>データ!$B$4</f>
        <v>#N/A</v>
      </c>
      <c r="N18" s="4" t="e">
        <f>#REF!</f>
        <v>#REF!</v>
      </c>
      <c r="O18" s="9" t="e">
        <f>#REF!</f>
        <v>#REF!</v>
      </c>
      <c r="P18" s="12" t="e">
        <f>データ!$B$4</f>
        <v>#N/A</v>
      </c>
      <c r="Q18" s="4" t="e">
        <f>#REF!</f>
        <v>#REF!</v>
      </c>
      <c r="R18" s="4" t="e">
        <f>#REF!</f>
        <v>#REF!</v>
      </c>
    </row>
    <row r="19" spans="1:18" x14ac:dyDescent="0.15">
      <c r="A19" s="3">
        <v>17</v>
      </c>
      <c r="B19" s="4">
        <f>Ａクラス!C42</f>
        <v>9</v>
      </c>
      <c r="C19" s="9">
        <f>Ａクラス!C43</f>
        <v>0</v>
      </c>
      <c r="D19" s="12" t="e">
        <f>データ!$B$4</f>
        <v>#N/A</v>
      </c>
      <c r="E19" s="4">
        <f>Ａクラス!N42</f>
        <v>9</v>
      </c>
      <c r="F19" s="4">
        <f>Ａクラス!N43</f>
        <v>0</v>
      </c>
      <c r="G19" s="12" t="e">
        <f>データ!$B$4</f>
        <v>#N/A</v>
      </c>
      <c r="H19" s="4" t="e">
        <f>#REF!</f>
        <v>#REF!</v>
      </c>
      <c r="I19" s="9" t="e">
        <f>#REF!</f>
        <v>#REF!</v>
      </c>
      <c r="J19" s="12" t="e">
        <f>データ!$B$4</f>
        <v>#N/A</v>
      </c>
      <c r="K19" s="4" t="e">
        <f>#REF!</f>
        <v>#REF!</v>
      </c>
      <c r="L19" s="4" t="e">
        <f>#REF!</f>
        <v>#REF!</v>
      </c>
      <c r="M19" s="12" t="e">
        <f>データ!$B$4</f>
        <v>#N/A</v>
      </c>
      <c r="N19" s="4" t="e">
        <f>#REF!</f>
        <v>#REF!</v>
      </c>
      <c r="O19" s="9" t="e">
        <f>#REF!</f>
        <v>#REF!</v>
      </c>
      <c r="P19" s="12" t="e">
        <f>データ!$B$4</f>
        <v>#N/A</v>
      </c>
      <c r="Q19" s="4" t="e">
        <f>#REF!</f>
        <v>#REF!</v>
      </c>
      <c r="R19" s="4" t="e">
        <f>#REF!</f>
        <v>#REF!</v>
      </c>
    </row>
    <row r="20" spans="1:18" x14ac:dyDescent="0.15">
      <c r="A20" s="2">
        <v>18</v>
      </c>
      <c r="B20" s="4">
        <f>Ａクラス!C44</f>
        <v>0</v>
      </c>
      <c r="C20" s="9">
        <f>Ａクラス!C45</f>
        <v>0</v>
      </c>
      <c r="D20" s="12" t="e">
        <f>データ!$B$4</f>
        <v>#N/A</v>
      </c>
      <c r="E20" s="4">
        <f>Ａクラス!N44</f>
        <v>0</v>
      </c>
      <c r="F20" s="4">
        <f>Ａクラス!N45</f>
        <v>0</v>
      </c>
      <c r="G20" s="12" t="e">
        <f>データ!$B$4</f>
        <v>#N/A</v>
      </c>
      <c r="H20" s="4" t="e">
        <f>#REF!</f>
        <v>#REF!</v>
      </c>
      <c r="I20" s="9" t="e">
        <f>#REF!</f>
        <v>#REF!</v>
      </c>
      <c r="J20" s="12" t="e">
        <f>データ!$B$4</f>
        <v>#N/A</v>
      </c>
      <c r="K20" s="4" t="e">
        <f>#REF!</f>
        <v>#REF!</v>
      </c>
      <c r="L20" s="4" t="e">
        <f>#REF!</f>
        <v>#REF!</v>
      </c>
      <c r="M20" s="12" t="e">
        <f>データ!$B$4</f>
        <v>#N/A</v>
      </c>
      <c r="N20" s="4" t="e">
        <f>#REF!</f>
        <v>#REF!</v>
      </c>
      <c r="O20" s="9" t="e">
        <f>#REF!</f>
        <v>#REF!</v>
      </c>
      <c r="P20" s="12" t="e">
        <f>データ!$B$4</f>
        <v>#N/A</v>
      </c>
      <c r="Q20" s="4" t="e">
        <f>#REF!</f>
        <v>#REF!</v>
      </c>
      <c r="R20" s="4" t="e">
        <f>#REF!</f>
        <v>#REF!</v>
      </c>
    </row>
    <row r="21" spans="1:18" x14ac:dyDescent="0.15">
      <c r="A21" s="3">
        <v>19</v>
      </c>
      <c r="B21" s="4">
        <f>Ａクラス!C46</f>
        <v>10</v>
      </c>
      <c r="C21" s="9">
        <f>Ａクラス!C47</f>
        <v>0</v>
      </c>
      <c r="D21" s="12" t="e">
        <f>データ!$B$4</f>
        <v>#N/A</v>
      </c>
      <c r="E21" s="4">
        <f>Ａクラス!N46</f>
        <v>10</v>
      </c>
      <c r="F21" s="4">
        <f>Ａクラス!N47</f>
        <v>0</v>
      </c>
      <c r="G21" s="12" t="e">
        <f>データ!$B$4</f>
        <v>#N/A</v>
      </c>
      <c r="H21" s="4" t="e">
        <f>#REF!</f>
        <v>#REF!</v>
      </c>
      <c r="I21" s="9" t="e">
        <f>#REF!</f>
        <v>#REF!</v>
      </c>
      <c r="J21" s="12" t="e">
        <f>データ!$B$4</f>
        <v>#N/A</v>
      </c>
      <c r="K21" s="4" t="e">
        <f>#REF!</f>
        <v>#REF!</v>
      </c>
      <c r="L21" s="4" t="e">
        <f>#REF!</f>
        <v>#REF!</v>
      </c>
      <c r="M21" s="12" t="e">
        <f>データ!$B$4</f>
        <v>#N/A</v>
      </c>
      <c r="N21" s="4" t="e">
        <f>#REF!</f>
        <v>#REF!</v>
      </c>
      <c r="O21" s="9" t="e">
        <f>#REF!</f>
        <v>#REF!</v>
      </c>
      <c r="P21" s="12" t="e">
        <f>データ!$B$4</f>
        <v>#N/A</v>
      </c>
      <c r="Q21" s="4" t="e">
        <f>#REF!</f>
        <v>#REF!</v>
      </c>
      <c r="R21" s="4" t="e">
        <f>#REF!</f>
        <v>#REF!</v>
      </c>
    </row>
    <row r="22" spans="1:18" x14ac:dyDescent="0.15">
      <c r="A22" s="2">
        <v>20</v>
      </c>
      <c r="B22" s="4">
        <f>Ａクラス!C48</f>
        <v>0</v>
      </c>
      <c r="C22" s="9">
        <f>Ａクラス!C49</f>
        <v>0</v>
      </c>
      <c r="D22" s="12" t="e">
        <f>データ!$B$4</f>
        <v>#N/A</v>
      </c>
      <c r="E22" s="4">
        <f>Ａクラス!N48</f>
        <v>0</v>
      </c>
      <c r="F22" s="4">
        <f>Ａクラス!N49</f>
        <v>0</v>
      </c>
      <c r="G22" s="12" t="e">
        <f>データ!$B$4</f>
        <v>#N/A</v>
      </c>
      <c r="H22" s="4" t="e">
        <f>#REF!</f>
        <v>#REF!</v>
      </c>
      <c r="I22" s="9" t="e">
        <f>#REF!</f>
        <v>#REF!</v>
      </c>
      <c r="J22" s="12" t="e">
        <f>データ!$B$4</f>
        <v>#N/A</v>
      </c>
      <c r="K22" s="4" t="e">
        <f>#REF!</f>
        <v>#REF!</v>
      </c>
      <c r="L22" s="4" t="e">
        <f>#REF!</f>
        <v>#REF!</v>
      </c>
      <c r="M22" s="12" t="e">
        <f>データ!$B$4</f>
        <v>#N/A</v>
      </c>
      <c r="N22" s="4" t="e">
        <f>#REF!</f>
        <v>#REF!</v>
      </c>
      <c r="O22" s="9" t="e">
        <f>#REF!</f>
        <v>#REF!</v>
      </c>
      <c r="P22" s="12" t="e">
        <f>データ!$B$4</f>
        <v>#N/A</v>
      </c>
      <c r="Q22" s="4" t="e">
        <f>#REF!</f>
        <v>#REF!</v>
      </c>
      <c r="R22" s="4" t="e">
        <f>#REF!</f>
        <v>#REF!</v>
      </c>
    </row>
    <row r="23" spans="1:18" x14ac:dyDescent="0.15">
      <c r="A23" s="3">
        <v>21</v>
      </c>
      <c r="B23" s="4">
        <f>Ａクラス!C50</f>
        <v>11</v>
      </c>
      <c r="C23" s="9">
        <f>Ａクラス!C51</f>
        <v>0</v>
      </c>
      <c r="D23" s="12" t="e">
        <f>データ!$B$4</f>
        <v>#N/A</v>
      </c>
      <c r="E23" s="4">
        <f>Ａクラス!N50</f>
        <v>11</v>
      </c>
      <c r="F23" s="4">
        <f>Ａクラス!N51</f>
        <v>0</v>
      </c>
      <c r="G23" s="12" t="e">
        <f>データ!$B$4</f>
        <v>#N/A</v>
      </c>
      <c r="H23" s="4" t="e">
        <f>#REF!</f>
        <v>#REF!</v>
      </c>
      <c r="I23" s="9" t="e">
        <f>#REF!</f>
        <v>#REF!</v>
      </c>
      <c r="J23" s="12" t="e">
        <f>データ!$B$4</f>
        <v>#N/A</v>
      </c>
      <c r="K23" s="4" t="e">
        <f>#REF!</f>
        <v>#REF!</v>
      </c>
      <c r="L23" s="4" t="e">
        <f>#REF!</f>
        <v>#REF!</v>
      </c>
      <c r="M23" s="12" t="e">
        <f>データ!$B$4</f>
        <v>#N/A</v>
      </c>
      <c r="N23" s="4" t="e">
        <f>#REF!</f>
        <v>#REF!</v>
      </c>
      <c r="O23" s="9" t="e">
        <f>#REF!</f>
        <v>#REF!</v>
      </c>
      <c r="P23" s="12" t="e">
        <f>データ!$B$4</f>
        <v>#N/A</v>
      </c>
      <c r="Q23" s="4" t="e">
        <f>#REF!</f>
        <v>#REF!</v>
      </c>
      <c r="R23" s="4" t="e">
        <f>#REF!</f>
        <v>#REF!</v>
      </c>
    </row>
    <row r="24" spans="1:18" x14ac:dyDescent="0.15">
      <c r="A24" s="2">
        <v>22</v>
      </c>
      <c r="B24" s="4">
        <f>Ａクラス!C52</f>
        <v>0</v>
      </c>
      <c r="C24" s="9">
        <f>Ａクラス!C53</f>
        <v>0</v>
      </c>
      <c r="D24" s="12" t="e">
        <f>データ!$B$4</f>
        <v>#N/A</v>
      </c>
      <c r="E24" s="4">
        <f>Ａクラス!N52</f>
        <v>0</v>
      </c>
      <c r="F24" s="4">
        <f>Ａクラス!N53</f>
        <v>0</v>
      </c>
      <c r="G24" s="12" t="e">
        <f>データ!$B$4</f>
        <v>#N/A</v>
      </c>
      <c r="H24" s="4" t="e">
        <f>#REF!</f>
        <v>#REF!</v>
      </c>
      <c r="I24" s="9" t="e">
        <f>#REF!</f>
        <v>#REF!</v>
      </c>
      <c r="J24" s="12" t="e">
        <f>データ!$B$4</f>
        <v>#N/A</v>
      </c>
      <c r="K24" s="4" t="e">
        <f>#REF!</f>
        <v>#REF!</v>
      </c>
      <c r="L24" s="4" t="e">
        <f>#REF!</f>
        <v>#REF!</v>
      </c>
      <c r="M24" s="12" t="e">
        <f>データ!$B$4</f>
        <v>#N/A</v>
      </c>
      <c r="N24" s="4" t="e">
        <f>#REF!</f>
        <v>#REF!</v>
      </c>
      <c r="O24" s="9" t="e">
        <f>#REF!</f>
        <v>#REF!</v>
      </c>
      <c r="P24" s="12" t="e">
        <f>データ!$B$4</f>
        <v>#N/A</v>
      </c>
      <c r="Q24" s="4" t="e">
        <f>#REF!</f>
        <v>#REF!</v>
      </c>
      <c r="R24" s="4" t="e">
        <f>#REF!</f>
        <v>#REF!</v>
      </c>
    </row>
    <row r="25" spans="1:18" x14ac:dyDescent="0.15">
      <c r="A25" s="3">
        <v>23</v>
      </c>
      <c r="B25" s="4">
        <f>Ａクラス!C54</f>
        <v>12</v>
      </c>
      <c r="C25" s="9">
        <f>Ａクラス!C55</f>
        <v>0</v>
      </c>
      <c r="D25" s="12" t="e">
        <f>データ!$B$4</f>
        <v>#N/A</v>
      </c>
      <c r="E25" s="4">
        <f>Ａクラス!N54</f>
        <v>12</v>
      </c>
      <c r="F25" s="4">
        <f>Ａクラス!N55</f>
        <v>0</v>
      </c>
      <c r="G25" s="12" t="e">
        <f>データ!$B$4</f>
        <v>#N/A</v>
      </c>
      <c r="H25" s="4" t="e">
        <f>#REF!</f>
        <v>#REF!</v>
      </c>
      <c r="I25" s="9" t="e">
        <f>#REF!</f>
        <v>#REF!</v>
      </c>
      <c r="J25" s="12" t="e">
        <f>データ!$B$4</f>
        <v>#N/A</v>
      </c>
      <c r="K25" s="4" t="e">
        <f>#REF!</f>
        <v>#REF!</v>
      </c>
      <c r="L25" s="4" t="e">
        <f>#REF!</f>
        <v>#REF!</v>
      </c>
      <c r="M25" s="12" t="e">
        <f>データ!$B$4</f>
        <v>#N/A</v>
      </c>
      <c r="N25" s="4" t="e">
        <f>#REF!</f>
        <v>#REF!</v>
      </c>
      <c r="O25" s="9" t="e">
        <f>#REF!</f>
        <v>#REF!</v>
      </c>
      <c r="P25" s="12" t="e">
        <f>データ!$B$4</f>
        <v>#N/A</v>
      </c>
      <c r="Q25" s="4" t="e">
        <f>#REF!</f>
        <v>#REF!</v>
      </c>
      <c r="R25" s="4" t="e">
        <f>#REF!</f>
        <v>#REF!</v>
      </c>
    </row>
    <row r="26" spans="1:18" x14ac:dyDescent="0.15">
      <c r="A26" s="2">
        <v>24</v>
      </c>
      <c r="B26" s="4">
        <f>Ａクラス!C56</f>
        <v>0</v>
      </c>
      <c r="C26" s="9">
        <f>Ａクラス!C57</f>
        <v>0</v>
      </c>
      <c r="D26" s="12" t="e">
        <f>データ!$B$4</f>
        <v>#N/A</v>
      </c>
      <c r="E26" s="4">
        <f>Ａクラス!N56</f>
        <v>0</v>
      </c>
      <c r="F26" s="4">
        <f>Ａクラス!N57</f>
        <v>0</v>
      </c>
      <c r="G26" s="12" t="e">
        <f>データ!$B$4</f>
        <v>#N/A</v>
      </c>
      <c r="H26" s="4" t="e">
        <f>#REF!</f>
        <v>#REF!</v>
      </c>
      <c r="I26" s="9" t="e">
        <f>#REF!</f>
        <v>#REF!</v>
      </c>
      <c r="J26" s="12" t="e">
        <f>データ!$B$4</f>
        <v>#N/A</v>
      </c>
      <c r="K26" s="4" t="e">
        <f>#REF!</f>
        <v>#REF!</v>
      </c>
      <c r="L26" s="4" t="e">
        <f>#REF!</f>
        <v>#REF!</v>
      </c>
      <c r="M26" s="12" t="e">
        <f>データ!$B$4</f>
        <v>#N/A</v>
      </c>
      <c r="N26" s="4" t="e">
        <f>#REF!</f>
        <v>#REF!</v>
      </c>
      <c r="O26" s="9" t="e">
        <f>#REF!</f>
        <v>#REF!</v>
      </c>
      <c r="P26" s="12" t="e">
        <f>データ!$B$4</f>
        <v>#N/A</v>
      </c>
      <c r="Q26" s="4" t="e">
        <f>#REF!</f>
        <v>#REF!</v>
      </c>
      <c r="R26" s="4" t="e">
        <f>#REF!</f>
        <v>#REF!</v>
      </c>
    </row>
    <row r="27" spans="1:18" x14ac:dyDescent="0.15">
      <c r="A27" s="3">
        <v>25</v>
      </c>
      <c r="B27" s="4">
        <f>Ａクラス!C58</f>
        <v>13</v>
      </c>
      <c r="C27" s="9">
        <f>Ａクラス!C59</f>
        <v>0</v>
      </c>
      <c r="D27" s="12" t="e">
        <f>データ!$B$4</f>
        <v>#N/A</v>
      </c>
      <c r="E27" s="4">
        <f>Ａクラス!N58</f>
        <v>13</v>
      </c>
      <c r="F27" s="4">
        <f>Ａクラス!N59</f>
        <v>0</v>
      </c>
      <c r="G27" s="12" t="e">
        <f>データ!$B$4</f>
        <v>#N/A</v>
      </c>
      <c r="H27" s="4" t="e">
        <f>#REF!</f>
        <v>#REF!</v>
      </c>
      <c r="I27" s="9" t="e">
        <f>#REF!</f>
        <v>#REF!</v>
      </c>
      <c r="J27" s="12" t="e">
        <f>データ!$B$4</f>
        <v>#N/A</v>
      </c>
      <c r="K27" s="4" t="e">
        <f>#REF!</f>
        <v>#REF!</v>
      </c>
      <c r="L27" s="4" t="e">
        <f>#REF!</f>
        <v>#REF!</v>
      </c>
      <c r="M27" s="12" t="e">
        <f>データ!$B$4</f>
        <v>#N/A</v>
      </c>
      <c r="N27" s="4" t="e">
        <f>#REF!</f>
        <v>#REF!</v>
      </c>
      <c r="O27" s="9" t="e">
        <f>#REF!</f>
        <v>#REF!</v>
      </c>
      <c r="P27" s="12" t="e">
        <f>データ!$B$4</f>
        <v>#N/A</v>
      </c>
      <c r="Q27" s="4" t="e">
        <f>#REF!</f>
        <v>#REF!</v>
      </c>
      <c r="R27" s="4" t="e">
        <f>#REF!</f>
        <v>#REF!</v>
      </c>
    </row>
    <row r="28" spans="1:18" x14ac:dyDescent="0.15">
      <c r="A28" s="2">
        <v>26</v>
      </c>
      <c r="B28" s="4">
        <f>Ａクラス!C60</f>
        <v>0</v>
      </c>
      <c r="C28" s="9">
        <f>Ａクラス!C61</f>
        <v>0</v>
      </c>
      <c r="D28" s="12" t="e">
        <f>データ!$B$4</f>
        <v>#N/A</v>
      </c>
      <c r="E28" s="4">
        <f>Ａクラス!N60</f>
        <v>0</v>
      </c>
      <c r="F28" s="4">
        <f>Ａクラス!N61</f>
        <v>0</v>
      </c>
      <c r="G28" s="12" t="e">
        <f>データ!$B$4</f>
        <v>#N/A</v>
      </c>
      <c r="H28" s="4" t="e">
        <f>#REF!</f>
        <v>#REF!</v>
      </c>
      <c r="I28" s="9" t="e">
        <f>#REF!</f>
        <v>#REF!</v>
      </c>
      <c r="J28" s="12" t="e">
        <f>データ!$B$4</f>
        <v>#N/A</v>
      </c>
      <c r="K28" s="4" t="e">
        <f>#REF!</f>
        <v>#REF!</v>
      </c>
      <c r="L28" s="4" t="e">
        <f>#REF!</f>
        <v>#REF!</v>
      </c>
      <c r="M28" s="12" t="e">
        <f>データ!$B$4</f>
        <v>#N/A</v>
      </c>
      <c r="N28" s="4" t="e">
        <f>#REF!</f>
        <v>#REF!</v>
      </c>
      <c r="O28" s="9" t="e">
        <f>#REF!</f>
        <v>#REF!</v>
      </c>
      <c r="P28" s="12" t="e">
        <f>データ!$B$4</f>
        <v>#N/A</v>
      </c>
      <c r="Q28" s="4" t="e">
        <f>#REF!</f>
        <v>#REF!</v>
      </c>
      <c r="R28" s="4" t="e">
        <f>#REF!</f>
        <v>#REF!</v>
      </c>
    </row>
    <row r="29" spans="1:18" x14ac:dyDescent="0.15">
      <c r="A29" s="3">
        <v>27</v>
      </c>
      <c r="B29" s="4">
        <f>Ａクラス!C62</f>
        <v>14</v>
      </c>
      <c r="C29" s="9">
        <f>Ａクラス!C63</f>
        <v>0</v>
      </c>
      <c r="D29" s="12" t="e">
        <f>データ!$B$4</f>
        <v>#N/A</v>
      </c>
      <c r="E29" s="4">
        <f>Ａクラス!N62</f>
        <v>14</v>
      </c>
      <c r="F29" s="4">
        <f>Ａクラス!N63</f>
        <v>0</v>
      </c>
      <c r="G29" s="12" t="e">
        <f>データ!$B$4</f>
        <v>#N/A</v>
      </c>
      <c r="H29" s="4" t="e">
        <f>#REF!</f>
        <v>#REF!</v>
      </c>
      <c r="I29" s="9" t="e">
        <f>#REF!</f>
        <v>#REF!</v>
      </c>
      <c r="J29" s="12" t="e">
        <f>データ!$B$4</f>
        <v>#N/A</v>
      </c>
      <c r="K29" s="4" t="e">
        <f>#REF!</f>
        <v>#REF!</v>
      </c>
      <c r="L29" s="4" t="e">
        <f>#REF!</f>
        <v>#REF!</v>
      </c>
      <c r="M29" s="12" t="e">
        <f>データ!$B$4</f>
        <v>#N/A</v>
      </c>
      <c r="N29" s="4" t="e">
        <f>#REF!</f>
        <v>#REF!</v>
      </c>
      <c r="O29" s="9" t="e">
        <f>#REF!</f>
        <v>#REF!</v>
      </c>
      <c r="P29" s="12" t="e">
        <f>データ!$B$4</f>
        <v>#N/A</v>
      </c>
      <c r="Q29" s="4" t="e">
        <f>#REF!</f>
        <v>#REF!</v>
      </c>
      <c r="R29" s="4" t="e">
        <f>#REF!</f>
        <v>#REF!</v>
      </c>
    </row>
    <row r="30" spans="1:18" x14ac:dyDescent="0.15">
      <c r="A30" s="2">
        <v>28</v>
      </c>
      <c r="B30" s="4">
        <f>Ａクラス!C64</f>
        <v>0</v>
      </c>
      <c r="C30" s="9">
        <f>Ａクラス!C65</f>
        <v>0</v>
      </c>
      <c r="D30" s="12" t="e">
        <f>データ!$B$4</f>
        <v>#N/A</v>
      </c>
      <c r="E30" s="4">
        <f>Ａクラス!N64</f>
        <v>0</v>
      </c>
      <c r="F30" s="4">
        <f>Ａクラス!N65</f>
        <v>0</v>
      </c>
      <c r="G30" s="12" t="e">
        <f>データ!$B$4</f>
        <v>#N/A</v>
      </c>
      <c r="H30" s="4" t="e">
        <f>#REF!</f>
        <v>#REF!</v>
      </c>
      <c r="I30" s="9" t="e">
        <f>#REF!</f>
        <v>#REF!</v>
      </c>
      <c r="J30" s="12" t="e">
        <f>データ!$B$4</f>
        <v>#N/A</v>
      </c>
      <c r="K30" s="4" t="e">
        <f>#REF!</f>
        <v>#REF!</v>
      </c>
      <c r="L30" s="4" t="e">
        <f>#REF!</f>
        <v>#REF!</v>
      </c>
      <c r="M30" s="12" t="e">
        <f>データ!$B$4</f>
        <v>#N/A</v>
      </c>
      <c r="N30" s="4" t="e">
        <f>#REF!</f>
        <v>#REF!</v>
      </c>
      <c r="O30" s="9" t="e">
        <f>#REF!</f>
        <v>#REF!</v>
      </c>
      <c r="P30" s="12" t="e">
        <f>データ!$B$4</f>
        <v>#N/A</v>
      </c>
      <c r="Q30" s="4" t="e">
        <f>#REF!</f>
        <v>#REF!</v>
      </c>
      <c r="R30" s="4" t="e">
        <f>#REF!</f>
        <v>#REF!</v>
      </c>
    </row>
    <row r="31" spans="1:18" x14ac:dyDescent="0.15">
      <c r="A31" s="3">
        <v>29</v>
      </c>
      <c r="B31" s="4">
        <f>Ａクラス!C66</f>
        <v>15</v>
      </c>
      <c r="C31" s="9">
        <f>Ａクラス!C67</f>
        <v>0</v>
      </c>
      <c r="D31" s="12" t="e">
        <f>データ!$B$4</f>
        <v>#N/A</v>
      </c>
      <c r="E31" s="4">
        <f>Ａクラス!N66</f>
        <v>15</v>
      </c>
      <c r="F31" s="4">
        <f>Ａクラス!N67</f>
        <v>0</v>
      </c>
      <c r="G31" s="12" t="e">
        <f>データ!$B$4</f>
        <v>#N/A</v>
      </c>
      <c r="H31" s="4" t="e">
        <f>#REF!</f>
        <v>#REF!</v>
      </c>
      <c r="I31" s="9" t="e">
        <f>#REF!</f>
        <v>#REF!</v>
      </c>
      <c r="J31" s="12" t="e">
        <f>データ!$B$4</f>
        <v>#N/A</v>
      </c>
      <c r="K31" s="4" t="e">
        <f>#REF!</f>
        <v>#REF!</v>
      </c>
      <c r="L31" s="4" t="e">
        <f>#REF!</f>
        <v>#REF!</v>
      </c>
      <c r="M31" s="12" t="e">
        <f>データ!$B$4</f>
        <v>#N/A</v>
      </c>
      <c r="N31" s="4" t="e">
        <f>#REF!</f>
        <v>#REF!</v>
      </c>
      <c r="O31" s="9" t="e">
        <f>#REF!</f>
        <v>#REF!</v>
      </c>
      <c r="P31" s="12" t="e">
        <f>データ!$B$4</f>
        <v>#N/A</v>
      </c>
      <c r="Q31" s="4" t="e">
        <f>#REF!</f>
        <v>#REF!</v>
      </c>
      <c r="R31" s="4" t="e">
        <f>#REF!</f>
        <v>#REF!</v>
      </c>
    </row>
    <row r="32" spans="1:18" x14ac:dyDescent="0.15">
      <c r="A32" s="2">
        <v>30</v>
      </c>
      <c r="B32" s="4">
        <f>Ａクラス!C68</f>
        <v>0</v>
      </c>
      <c r="C32" s="9">
        <f>Ａクラス!C69</f>
        <v>0</v>
      </c>
      <c r="D32" s="12" t="e">
        <f>データ!$B$4</f>
        <v>#N/A</v>
      </c>
      <c r="E32" s="4">
        <f>Ａクラス!N68</f>
        <v>0</v>
      </c>
      <c r="F32" s="4">
        <f>Ａクラス!N69</f>
        <v>0</v>
      </c>
      <c r="G32" s="12" t="e">
        <f>データ!$B$4</f>
        <v>#N/A</v>
      </c>
      <c r="H32" s="4" t="e">
        <f>#REF!</f>
        <v>#REF!</v>
      </c>
      <c r="I32" s="9" t="e">
        <f>#REF!</f>
        <v>#REF!</v>
      </c>
      <c r="J32" s="12" t="e">
        <f>データ!$B$4</f>
        <v>#N/A</v>
      </c>
      <c r="K32" s="4" t="e">
        <f>#REF!</f>
        <v>#REF!</v>
      </c>
      <c r="L32" s="4" t="e">
        <f>#REF!</f>
        <v>#REF!</v>
      </c>
      <c r="M32" s="12" t="e">
        <f>データ!$B$4</f>
        <v>#N/A</v>
      </c>
      <c r="N32" s="4" t="e">
        <f>#REF!</f>
        <v>#REF!</v>
      </c>
      <c r="O32" s="9" t="e">
        <f>#REF!</f>
        <v>#REF!</v>
      </c>
      <c r="P32" s="12" t="e">
        <f>データ!$B$4</f>
        <v>#N/A</v>
      </c>
      <c r="Q32" s="4" t="e">
        <f>#REF!</f>
        <v>#REF!</v>
      </c>
      <c r="R32" s="4" t="e">
        <f>#REF!</f>
        <v>#REF!</v>
      </c>
    </row>
    <row r="33" spans="1:18" x14ac:dyDescent="0.15">
      <c r="A33" s="3">
        <v>31</v>
      </c>
      <c r="B33" s="4">
        <f>Ａクラス!C70</f>
        <v>16</v>
      </c>
      <c r="C33" s="9">
        <f>Ａクラス!C71</f>
        <v>0</v>
      </c>
      <c r="D33" s="12" t="e">
        <f>データ!$B$4</f>
        <v>#N/A</v>
      </c>
      <c r="E33" s="4">
        <f>Ａクラス!N70</f>
        <v>16</v>
      </c>
      <c r="F33" s="4">
        <f>Ａクラス!N71</f>
        <v>0</v>
      </c>
      <c r="G33" s="12" t="e">
        <f>データ!$B$4</f>
        <v>#N/A</v>
      </c>
      <c r="H33" s="4" t="e">
        <f>#REF!</f>
        <v>#REF!</v>
      </c>
      <c r="I33" s="9" t="e">
        <f>#REF!</f>
        <v>#REF!</v>
      </c>
      <c r="J33" s="12" t="e">
        <f>データ!$B$4</f>
        <v>#N/A</v>
      </c>
      <c r="K33" s="4" t="e">
        <f>#REF!</f>
        <v>#REF!</v>
      </c>
      <c r="L33" s="4" t="e">
        <f>#REF!</f>
        <v>#REF!</v>
      </c>
      <c r="M33" s="12" t="e">
        <f>データ!$B$4</f>
        <v>#N/A</v>
      </c>
      <c r="N33" s="4" t="e">
        <f>#REF!</f>
        <v>#REF!</v>
      </c>
      <c r="O33" s="9" t="e">
        <f>#REF!</f>
        <v>#REF!</v>
      </c>
      <c r="P33" s="12" t="e">
        <f>データ!$B$4</f>
        <v>#N/A</v>
      </c>
      <c r="Q33" s="4" t="e">
        <f>#REF!</f>
        <v>#REF!</v>
      </c>
      <c r="R33" s="4" t="e">
        <f>#REF!</f>
        <v>#REF!</v>
      </c>
    </row>
    <row r="34" spans="1:18" x14ac:dyDescent="0.15">
      <c r="A34" s="2">
        <v>32</v>
      </c>
      <c r="B34" s="4">
        <f>Ａクラス!C72</f>
        <v>0</v>
      </c>
      <c r="C34" s="9">
        <f>Ａクラス!C73</f>
        <v>0</v>
      </c>
      <c r="D34" s="12" t="e">
        <f>データ!$B$4</f>
        <v>#N/A</v>
      </c>
      <c r="E34" s="4">
        <f>Ａクラス!N72</f>
        <v>0</v>
      </c>
      <c r="F34" s="4">
        <f>Ａクラス!N73</f>
        <v>0</v>
      </c>
      <c r="G34" s="12" t="e">
        <f>データ!$B$4</f>
        <v>#N/A</v>
      </c>
      <c r="H34" s="4" t="e">
        <f>#REF!</f>
        <v>#REF!</v>
      </c>
      <c r="I34" s="9" t="e">
        <f>#REF!</f>
        <v>#REF!</v>
      </c>
      <c r="J34" s="12" t="e">
        <f>データ!$B$4</f>
        <v>#N/A</v>
      </c>
      <c r="K34" s="4" t="e">
        <f>#REF!</f>
        <v>#REF!</v>
      </c>
      <c r="L34" s="4" t="e">
        <f>#REF!</f>
        <v>#REF!</v>
      </c>
      <c r="M34" s="12" t="e">
        <f>データ!$B$4</f>
        <v>#N/A</v>
      </c>
      <c r="N34" s="4" t="e">
        <f>#REF!</f>
        <v>#REF!</v>
      </c>
      <c r="O34" s="9" t="e">
        <f>#REF!</f>
        <v>#REF!</v>
      </c>
      <c r="P34" s="12" t="e">
        <f>データ!$B$4</f>
        <v>#N/A</v>
      </c>
      <c r="Q34" s="4" t="e">
        <f>#REF!</f>
        <v>#REF!</v>
      </c>
      <c r="R34" s="4" t="e">
        <f>#REF!</f>
        <v>#REF!</v>
      </c>
    </row>
    <row r="35" spans="1:18" x14ac:dyDescent="0.15">
      <c r="A35" s="3">
        <v>33</v>
      </c>
      <c r="B35" s="4">
        <f>Ａクラス!C74</f>
        <v>17</v>
      </c>
      <c r="C35" s="9">
        <f>Ａクラス!C75</f>
        <v>0</v>
      </c>
      <c r="D35" s="12" t="e">
        <f>データ!$B$4</f>
        <v>#N/A</v>
      </c>
      <c r="E35" s="4">
        <f>Ａクラス!N74</f>
        <v>17</v>
      </c>
      <c r="F35" s="4">
        <f>Ａクラス!N75</f>
        <v>0</v>
      </c>
      <c r="G35" s="12" t="e">
        <f>データ!$B$4</f>
        <v>#N/A</v>
      </c>
      <c r="H35" s="4" t="e">
        <f>#REF!</f>
        <v>#REF!</v>
      </c>
      <c r="I35" s="9" t="e">
        <f>#REF!</f>
        <v>#REF!</v>
      </c>
      <c r="J35" s="12" t="e">
        <f>データ!$B$4</f>
        <v>#N/A</v>
      </c>
      <c r="K35" s="4" t="e">
        <f>#REF!</f>
        <v>#REF!</v>
      </c>
      <c r="L35" s="4" t="e">
        <f>#REF!</f>
        <v>#REF!</v>
      </c>
      <c r="M35" s="12" t="e">
        <f>データ!$B$4</f>
        <v>#N/A</v>
      </c>
      <c r="N35" s="4" t="e">
        <f>#REF!</f>
        <v>#REF!</v>
      </c>
      <c r="O35" s="9" t="e">
        <f>#REF!</f>
        <v>#REF!</v>
      </c>
      <c r="P35" s="12" t="e">
        <f>データ!$B$4</f>
        <v>#N/A</v>
      </c>
      <c r="Q35" s="4" t="e">
        <f>#REF!</f>
        <v>#REF!</v>
      </c>
      <c r="R35" s="4" t="e">
        <f>#REF!</f>
        <v>#REF!</v>
      </c>
    </row>
    <row r="36" spans="1:18" x14ac:dyDescent="0.15">
      <c r="A36" s="3">
        <v>34</v>
      </c>
      <c r="B36" s="4">
        <f>Ａクラス!C76</f>
        <v>0</v>
      </c>
      <c r="C36" s="9">
        <f>Ａクラス!C77</f>
        <v>0</v>
      </c>
      <c r="D36" s="12" t="e">
        <f>データ!$B$4</f>
        <v>#N/A</v>
      </c>
      <c r="E36" s="4">
        <f>Ａクラス!N76</f>
        <v>0</v>
      </c>
      <c r="F36" s="4">
        <f>Ａクラス!N77</f>
        <v>0</v>
      </c>
      <c r="G36" s="12" t="e">
        <f>データ!$B$4</f>
        <v>#N/A</v>
      </c>
      <c r="H36" s="4" t="e">
        <f>#REF!</f>
        <v>#REF!</v>
      </c>
      <c r="I36" s="9" t="e">
        <f>#REF!</f>
        <v>#REF!</v>
      </c>
      <c r="J36" s="12" t="e">
        <f>データ!$B$4</f>
        <v>#N/A</v>
      </c>
      <c r="K36" s="4" t="e">
        <f>#REF!</f>
        <v>#REF!</v>
      </c>
      <c r="L36" s="4" t="e">
        <f>#REF!</f>
        <v>#REF!</v>
      </c>
      <c r="M36" s="12" t="e">
        <f>データ!$B$4</f>
        <v>#N/A</v>
      </c>
      <c r="N36" s="4" t="e">
        <f>#REF!</f>
        <v>#REF!</v>
      </c>
      <c r="O36" s="9" t="e">
        <f>#REF!</f>
        <v>#REF!</v>
      </c>
      <c r="P36" s="12" t="e">
        <f>データ!$B$4</f>
        <v>#N/A</v>
      </c>
      <c r="Q36" s="4" t="e">
        <f>#REF!</f>
        <v>#REF!</v>
      </c>
      <c r="R36" s="4" t="e">
        <f>#REF!</f>
        <v>#REF!</v>
      </c>
    </row>
    <row r="37" spans="1:18" x14ac:dyDescent="0.15">
      <c r="A37" s="2">
        <v>35</v>
      </c>
      <c r="B37" s="4">
        <f>Ａクラス!C78</f>
        <v>18</v>
      </c>
      <c r="C37" s="9">
        <f>Ａクラス!C79</f>
        <v>0</v>
      </c>
      <c r="D37" s="12" t="e">
        <f>データ!$B$4</f>
        <v>#N/A</v>
      </c>
      <c r="E37" s="4">
        <f>Ａクラス!N78</f>
        <v>18</v>
      </c>
      <c r="F37" s="4">
        <f>Ａクラス!N79</f>
        <v>0</v>
      </c>
      <c r="G37" s="12" t="e">
        <f>データ!$B$4</f>
        <v>#N/A</v>
      </c>
      <c r="H37" s="4" t="e">
        <f>#REF!</f>
        <v>#REF!</v>
      </c>
      <c r="I37" s="9" t="e">
        <f>#REF!</f>
        <v>#REF!</v>
      </c>
      <c r="J37" s="12" t="e">
        <f>データ!$B$4</f>
        <v>#N/A</v>
      </c>
      <c r="K37" s="4" t="e">
        <f>#REF!</f>
        <v>#REF!</v>
      </c>
      <c r="L37" s="4" t="e">
        <f>#REF!</f>
        <v>#REF!</v>
      </c>
      <c r="M37" s="12" t="e">
        <f>データ!$B$4</f>
        <v>#N/A</v>
      </c>
      <c r="N37" s="4" t="e">
        <f>#REF!</f>
        <v>#REF!</v>
      </c>
      <c r="O37" s="9" t="e">
        <f>#REF!</f>
        <v>#REF!</v>
      </c>
      <c r="P37" s="12" t="e">
        <f>データ!$B$4</f>
        <v>#N/A</v>
      </c>
      <c r="Q37" s="4" t="e">
        <f>#REF!</f>
        <v>#REF!</v>
      </c>
      <c r="R37" s="4" t="e">
        <f>#REF!</f>
        <v>#REF!</v>
      </c>
    </row>
    <row r="38" spans="1:18" x14ac:dyDescent="0.15">
      <c r="A38" s="3">
        <v>36</v>
      </c>
      <c r="B38" s="4">
        <f>Ａクラス!C80</f>
        <v>0</v>
      </c>
      <c r="C38" s="9">
        <f>Ａクラス!C81</f>
        <v>0</v>
      </c>
      <c r="D38" s="12" t="e">
        <f>データ!$B$4</f>
        <v>#N/A</v>
      </c>
      <c r="E38" s="4">
        <f>Ａクラス!N80</f>
        <v>0</v>
      </c>
      <c r="F38" s="4">
        <f>Ａクラス!N81</f>
        <v>0</v>
      </c>
      <c r="G38" s="12" t="e">
        <f>データ!$B$4</f>
        <v>#N/A</v>
      </c>
      <c r="H38" s="4" t="e">
        <f>#REF!</f>
        <v>#REF!</v>
      </c>
      <c r="I38" s="9" t="e">
        <f>#REF!</f>
        <v>#REF!</v>
      </c>
      <c r="J38" s="12" t="e">
        <f>データ!$B$4</f>
        <v>#N/A</v>
      </c>
      <c r="K38" s="4" t="e">
        <f>#REF!</f>
        <v>#REF!</v>
      </c>
      <c r="L38" s="4" t="e">
        <f>#REF!</f>
        <v>#REF!</v>
      </c>
      <c r="M38" s="12" t="e">
        <f>データ!$B$4</f>
        <v>#N/A</v>
      </c>
      <c r="N38" s="4" t="e">
        <f>#REF!</f>
        <v>#REF!</v>
      </c>
      <c r="O38" s="9" t="e">
        <f>#REF!</f>
        <v>#REF!</v>
      </c>
      <c r="P38" s="12" t="e">
        <f>データ!$B$4</f>
        <v>#N/A</v>
      </c>
      <c r="Q38" s="4" t="e">
        <f>#REF!</f>
        <v>#REF!</v>
      </c>
      <c r="R38" s="4" t="e">
        <f>#REF!</f>
        <v>#REF!</v>
      </c>
    </row>
    <row r="39" spans="1:18" x14ac:dyDescent="0.15">
      <c r="A39" s="2">
        <v>37</v>
      </c>
      <c r="B39" s="4">
        <f>Ａクラス!C82</f>
        <v>19</v>
      </c>
      <c r="C39" s="9">
        <f>Ａクラス!C83</f>
        <v>0</v>
      </c>
      <c r="D39" s="12" t="e">
        <f>データ!$B$4</f>
        <v>#N/A</v>
      </c>
      <c r="E39" s="4">
        <f>Ａクラス!N82</f>
        <v>19</v>
      </c>
      <c r="F39" s="4">
        <f>Ａクラス!N83</f>
        <v>0</v>
      </c>
      <c r="G39" s="12" t="e">
        <f>データ!$B$4</f>
        <v>#N/A</v>
      </c>
      <c r="H39" s="4" t="e">
        <f>#REF!</f>
        <v>#REF!</v>
      </c>
      <c r="I39" s="9" t="e">
        <f>#REF!</f>
        <v>#REF!</v>
      </c>
      <c r="J39" s="12" t="e">
        <f>データ!$B$4</f>
        <v>#N/A</v>
      </c>
      <c r="K39" s="4" t="e">
        <f>#REF!</f>
        <v>#REF!</v>
      </c>
      <c r="L39" s="4" t="e">
        <f>#REF!</f>
        <v>#REF!</v>
      </c>
      <c r="M39" s="12" t="e">
        <f>データ!$B$4</f>
        <v>#N/A</v>
      </c>
      <c r="N39" s="4" t="e">
        <f>#REF!</f>
        <v>#REF!</v>
      </c>
      <c r="O39" s="9" t="e">
        <f>#REF!</f>
        <v>#REF!</v>
      </c>
      <c r="P39" s="12" t="e">
        <f>データ!$B$4</f>
        <v>#N/A</v>
      </c>
      <c r="Q39" s="4" t="e">
        <f>#REF!</f>
        <v>#REF!</v>
      </c>
      <c r="R39" s="4" t="e">
        <f>#REF!</f>
        <v>#REF!</v>
      </c>
    </row>
    <row r="40" spans="1:18" x14ac:dyDescent="0.15">
      <c r="A40" s="3">
        <v>38</v>
      </c>
      <c r="B40" s="4">
        <f>Ａクラス!C84</f>
        <v>0</v>
      </c>
      <c r="C40" s="9">
        <f>Ａクラス!C85</f>
        <v>0</v>
      </c>
      <c r="D40" s="12" t="e">
        <f>データ!$B$4</f>
        <v>#N/A</v>
      </c>
      <c r="E40" s="4">
        <f>Ａクラス!N84</f>
        <v>0</v>
      </c>
      <c r="F40" s="4">
        <f>Ａクラス!N85</f>
        <v>0</v>
      </c>
      <c r="G40" s="12" t="e">
        <f>データ!$B$4</f>
        <v>#N/A</v>
      </c>
      <c r="H40" s="4" t="e">
        <f>#REF!</f>
        <v>#REF!</v>
      </c>
      <c r="I40" s="9" t="e">
        <f>#REF!</f>
        <v>#REF!</v>
      </c>
      <c r="J40" s="12" t="e">
        <f>データ!$B$4</f>
        <v>#N/A</v>
      </c>
      <c r="K40" s="4" t="e">
        <f>#REF!</f>
        <v>#REF!</v>
      </c>
      <c r="L40" s="4" t="e">
        <f>#REF!</f>
        <v>#REF!</v>
      </c>
      <c r="M40" s="12" t="e">
        <f>データ!$B$4</f>
        <v>#N/A</v>
      </c>
      <c r="N40" s="4" t="e">
        <f>#REF!</f>
        <v>#REF!</v>
      </c>
      <c r="O40" s="9" t="e">
        <f>#REF!</f>
        <v>#REF!</v>
      </c>
      <c r="P40" s="12" t="e">
        <f>データ!$B$4</f>
        <v>#N/A</v>
      </c>
      <c r="Q40" s="4" t="e">
        <f>#REF!</f>
        <v>#REF!</v>
      </c>
      <c r="R40" s="4" t="e">
        <f>#REF!</f>
        <v>#REF!</v>
      </c>
    </row>
    <row r="41" spans="1:18" x14ac:dyDescent="0.15">
      <c r="A41" s="2">
        <v>39</v>
      </c>
      <c r="B41" s="4">
        <f>Ａクラス!C86</f>
        <v>20</v>
      </c>
      <c r="C41" s="9">
        <f>Ａクラス!C87</f>
        <v>0</v>
      </c>
      <c r="D41" s="12" t="e">
        <f>データ!$B$4</f>
        <v>#N/A</v>
      </c>
      <c r="E41" s="4">
        <f>Ａクラス!N86</f>
        <v>20</v>
      </c>
      <c r="F41" s="4">
        <f>Ａクラス!N87</f>
        <v>0</v>
      </c>
      <c r="G41" s="12" t="e">
        <f>データ!$B$4</f>
        <v>#N/A</v>
      </c>
      <c r="H41" s="4" t="e">
        <f>#REF!</f>
        <v>#REF!</v>
      </c>
      <c r="I41" s="9" t="e">
        <f>#REF!</f>
        <v>#REF!</v>
      </c>
      <c r="J41" s="12" t="e">
        <f>データ!$B$4</f>
        <v>#N/A</v>
      </c>
      <c r="K41" s="4" t="e">
        <f>#REF!</f>
        <v>#REF!</v>
      </c>
      <c r="L41" s="4" t="e">
        <f>#REF!</f>
        <v>#REF!</v>
      </c>
      <c r="M41" s="12" t="e">
        <f>データ!$B$4</f>
        <v>#N/A</v>
      </c>
      <c r="N41" s="4" t="e">
        <f>#REF!</f>
        <v>#REF!</v>
      </c>
      <c r="O41" s="9" t="e">
        <f>#REF!</f>
        <v>#REF!</v>
      </c>
      <c r="P41" s="12" t="e">
        <f>データ!$B$4</f>
        <v>#N/A</v>
      </c>
      <c r="Q41" s="4" t="e">
        <f>#REF!</f>
        <v>#REF!</v>
      </c>
      <c r="R41" s="4" t="e">
        <f>#REF!</f>
        <v>#REF!</v>
      </c>
    </row>
    <row r="42" spans="1:18" x14ac:dyDescent="0.15">
      <c r="A42" s="3">
        <v>40</v>
      </c>
      <c r="B42" s="4">
        <f>Ａクラス!C88</f>
        <v>0</v>
      </c>
      <c r="C42" s="9">
        <f>Ａクラス!C89</f>
        <v>0</v>
      </c>
      <c r="D42" s="12" t="e">
        <f>データ!$B$4</f>
        <v>#N/A</v>
      </c>
      <c r="E42" s="4">
        <f>Ａクラス!N88</f>
        <v>0</v>
      </c>
      <c r="F42" s="4">
        <f>Ａクラス!N89</f>
        <v>0</v>
      </c>
      <c r="G42" s="12" t="e">
        <f>データ!$B$4</f>
        <v>#N/A</v>
      </c>
      <c r="H42" s="4" t="e">
        <f>#REF!</f>
        <v>#REF!</v>
      </c>
      <c r="I42" s="9" t="e">
        <f>#REF!</f>
        <v>#REF!</v>
      </c>
      <c r="J42" s="12" t="e">
        <f>データ!$B$4</f>
        <v>#N/A</v>
      </c>
      <c r="K42" s="4" t="e">
        <f>#REF!</f>
        <v>#REF!</v>
      </c>
      <c r="L42" s="4" t="e">
        <f>#REF!</f>
        <v>#REF!</v>
      </c>
      <c r="M42" s="12" t="e">
        <f>データ!$B$4</f>
        <v>#N/A</v>
      </c>
      <c r="N42" s="4" t="e">
        <f>#REF!</f>
        <v>#REF!</v>
      </c>
      <c r="O42" s="9" t="e">
        <f>#REF!</f>
        <v>#REF!</v>
      </c>
      <c r="P42" s="12" t="e">
        <f>データ!$B$4</f>
        <v>#N/A</v>
      </c>
      <c r="Q42" s="4" t="e">
        <f>#REF!</f>
        <v>#REF!</v>
      </c>
      <c r="R42" s="4" t="e">
        <f>#REF!</f>
        <v>#REF!</v>
      </c>
    </row>
    <row r="43" spans="1:18" x14ac:dyDescent="0.15">
      <c r="A43" s="2">
        <v>41</v>
      </c>
      <c r="B43" s="4">
        <f>Ａクラス!C90</f>
        <v>21</v>
      </c>
      <c r="C43" s="9">
        <f>Ａクラス!C91</f>
        <v>0</v>
      </c>
      <c r="D43" s="12" t="e">
        <f>データ!$B$4</f>
        <v>#N/A</v>
      </c>
      <c r="E43" s="4">
        <f>Ａクラス!N90</f>
        <v>21</v>
      </c>
      <c r="F43" s="4">
        <f>Ａクラス!N91</f>
        <v>0</v>
      </c>
      <c r="G43" s="12" t="e">
        <f>データ!$B$4</f>
        <v>#N/A</v>
      </c>
      <c r="H43" s="4" t="e">
        <f>#REF!</f>
        <v>#REF!</v>
      </c>
      <c r="I43" s="9" t="e">
        <f>#REF!</f>
        <v>#REF!</v>
      </c>
      <c r="J43" s="12" t="e">
        <f>データ!$B$4</f>
        <v>#N/A</v>
      </c>
      <c r="K43" s="4" t="e">
        <f>#REF!</f>
        <v>#REF!</v>
      </c>
      <c r="L43" s="4" t="e">
        <f>#REF!</f>
        <v>#REF!</v>
      </c>
      <c r="M43" s="12" t="e">
        <f>データ!$B$4</f>
        <v>#N/A</v>
      </c>
      <c r="N43" s="4" t="e">
        <f>#REF!</f>
        <v>#REF!</v>
      </c>
      <c r="O43" s="9" t="e">
        <f>#REF!</f>
        <v>#REF!</v>
      </c>
      <c r="P43" s="12" t="e">
        <f>データ!$B$4</f>
        <v>#N/A</v>
      </c>
      <c r="Q43" s="4" t="e">
        <f>#REF!</f>
        <v>#REF!</v>
      </c>
      <c r="R43" s="4" t="e">
        <f>#REF!</f>
        <v>#REF!</v>
      </c>
    </row>
    <row r="44" spans="1:18" x14ac:dyDescent="0.15">
      <c r="A44" s="3">
        <v>42</v>
      </c>
      <c r="B44" s="4">
        <f>Ａクラス!C92</f>
        <v>0</v>
      </c>
      <c r="C44" s="9">
        <f>Ａクラス!C93</f>
        <v>0</v>
      </c>
      <c r="D44" s="12" t="e">
        <f>データ!$B$4</f>
        <v>#N/A</v>
      </c>
      <c r="E44" s="4">
        <f>Ａクラス!N92</f>
        <v>0</v>
      </c>
      <c r="F44" s="4">
        <f>Ａクラス!N93</f>
        <v>0</v>
      </c>
      <c r="G44" s="12" t="e">
        <f>データ!$B$4</f>
        <v>#N/A</v>
      </c>
      <c r="H44" s="4" t="e">
        <f>#REF!</f>
        <v>#REF!</v>
      </c>
      <c r="I44" s="9" t="e">
        <f>#REF!</f>
        <v>#REF!</v>
      </c>
      <c r="J44" s="12" t="e">
        <f>データ!$B$4</f>
        <v>#N/A</v>
      </c>
      <c r="K44" s="4" t="e">
        <f>#REF!</f>
        <v>#REF!</v>
      </c>
      <c r="L44" s="4" t="e">
        <f>#REF!</f>
        <v>#REF!</v>
      </c>
      <c r="M44" s="12" t="e">
        <f>データ!$B$4</f>
        <v>#N/A</v>
      </c>
      <c r="N44" s="4" t="e">
        <f>#REF!</f>
        <v>#REF!</v>
      </c>
      <c r="O44" s="9" t="e">
        <f>#REF!</f>
        <v>#REF!</v>
      </c>
      <c r="P44" s="12" t="e">
        <f>データ!$B$4</f>
        <v>#N/A</v>
      </c>
      <c r="Q44" s="4" t="e">
        <f>#REF!</f>
        <v>#REF!</v>
      </c>
      <c r="R44" s="4" t="e">
        <f>#REF!</f>
        <v>#REF!</v>
      </c>
    </row>
    <row r="45" spans="1:18" x14ac:dyDescent="0.15">
      <c r="A45" s="2">
        <v>43</v>
      </c>
      <c r="B45" s="4">
        <f>Ａクラス!C94</f>
        <v>22</v>
      </c>
      <c r="C45" s="9">
        <f>Ａクラス!C95</f>
        <v>0</v>
      </c>
      <c r="D45" s="12" t="e">
        <f>データ!$B$4</f>
        <v>#N/A</v>
      </c>
      <c r="E45" s="4">
        <f>Ａクラス!N94</f>
        <v>22</v>
      </c>
      <c r="F45" s="4">
        <f>Ａクラス!N95</f>
        <v>0</v>
      </c>
      <c r="G45" s="12" t="e">
        <f>データ!$B$4</f>
        <v>#N/A</v>
      </c>
      <c r="H45" s="4" t="e">
        <f>#REF!</f>
        <v>#REF!</v>
      </c>
      <c r="I45" s="9" t="e">
        <f>#REF!</f>
        <v>#REF!</v>
      </c>
      <c r="J45" s="12" t="e">
        <f>データ!$B$4</f>
        <v>#N/A</v>
      </c>
      <c r="K45" s="4" t="e">
        <f>#REF!</f>
        <v>#REF!</v>
      </c>
      <c r="L45" s="4" t="e">
        <f>#REF!</f>
        <v>#REF!</v>
      </c>
      <c r="M45" s="12" t="e">
        <f>データ!$B$4</f>
        <v>#N/A</v>
      </c>
      <c r="N45" s="4" t="e">
        <f>#REF!</f>
        <v>#REF!</v>
      </c>
      <c r="O45" s="9" t="e">
        <f>#REF!</f>
        <v>#REF!</v>
      </c>
      <c r="P45" s="12" t="e">
        <f>データ!$B$4</f>
        <v>#N/A</v>
      </c>
      <c r="Q45" s="4" t="e">
        <f>#REF!</f>
        <v>#REF!</v>
      </c>
      <c r="R45" s="4" t="e">
        <f>#REF!</f>
        <v>#REF!</v>
      </c>
    </row>
    <row r="46" spans="1:18" x14ac:dyDescent="0.15">
      <c r="A46" s="3">
        <v>44</v>
      </c>
      <c r="B46" s="4">
        <f>Ａクラス!C96</f>
        <v>0</v>
      </c>
      <c r="C46" s="9">
        <f>Ａクラス!C97</f>
        <v>0</v>
      </c>
      <c r="D46" s="12" t="e">
        <f>データ!$B$4</f>
        <v>#N/A</v>
      </c>
      <c r="E46" s="4">
        <f>Ａクラス!N96</f>
        <v>0</v>
      </c>
      <c r="F46" s="4">
        <f>Ａクラス!N97</f>
        <v>0</v>
      </c>
      <c r="G46" s="12" t="e">
        <f>データ!$B$4</f>
        <v>#N/A</v>
      </c>
      <c r="H46" s="4" t="e">
        <f>#REF!</f>
        <v>#REF!</v>
      </c>
      <c r="I46" s="9" t="e">
        <f>#REF!</f>
        <v>#REF!</v>
      </c>
      <c r="J46" s="12" t="e">
        <f>データ!$B$4</f>
        <v>#N/A</v>
      </c>
      <c r="K46" s="4" t="e">
        <f>#REF!</f>
        <v>#REF!</v>
      </c>
      <c r="L46" s="4" t="e">
        <f>#REF!</f>
        <v>#REF!</v>
      </c>
      <c r="M46" s="12" t="e">
        <f>データ!$B$4</f>
        <v>#N/A</v>
      </c>
      <c r="N46" s="4" t="e">
        <f>#REF!</f>
        <v>#REF!</v>
      </c>
      <c r="O46" s="9" t="e">
        <f>#REF!</f>
        <v>#REF!</v>
      </c>
      <c r="P46" s="12" t="e">
        <f>データ!$B$4</f>
        <v>#N/A</v>
      </c>
      <c r="Q46" s="4" t="e">
        <f>#REF!</f>
        <v>#REF!</v>
      </c>
      <c r="R46" s="4" t="e">
        <f>#REF!</f>
        <v>#REF!</v>
      </c>
    </row>
    <row r="47" spans="1:18" x14ac:dyDescent="0.15">
      <c r="A47" s="2">
        <v>45</v>
      </c>
      <c r="B47" s="4">
        <f>Ａクラス!C98</f>
        <v>23</v>
      </c>
      <c r="C47" s="9">
        <f>Ａクラス!C99</f>
        <v>0</v>
      </c>
      <c r="D47" s="12" t="e">
        <f>データ!$B$4</f>
        <v>#N/A</v>
      </c>
      <c r="E47" s="4">
        <f>Ａクラス!N98</f>
        <v>23</v>
      </c>
      <c r="F47" s="4">
        <f>Ａクラス!N99</f>
        <v>0</v>
      </c>
      <c r="G47" s="12" t="e">
        <f>データ!$B$4</f>
        <v>#N/A</v>
      </c>
      <c r="H47" s="4" t="e">
        <f>#REF!</f>
        <v>#REF!</v>
      </c>
      <c r="I47" s="9" t="e">
        <f>#REF!</f>
        <v>#REF!</v>
      </c>
      <c r="J47" s="12" t="e">
        <f>データ!$B$4</f>
        <v>#N/A</v>
      </c>
      <c r="K47" s="4" t="e">
        <f>#REF!</f>
        <v>#REF!</v>
      </c>
      <c r="L47" s="4" t="e">
        <f>#REF!</f>
        <v>#REF!</v>
      </c>
      <c r="M47" s="12" t="e">
        <f>データ!$B$4</f>
        <v>#N/A</v>
      </c>
      <c r="N47" s="4" t="e">
        <f>#REF!</f>
        <v>#REF!</v>
      </c>
      <c r="O47" s="9" t="e">
        <f>#REF!</f>
        <v>#REF!</v>
      </c>
      <c r="P47" s="12" t="e">
        <f>データ!$B$4</f>
        <v>#N/A</v>
      </c>
      <c r="Q47" s="4" t="e">
        <f>#REF!</f>
        <v>#REF!</v>
      </c>
      <c r="R47" s="4" t="e">
        <f>#REF!</f>
        <v>#REF!</v>
      </c>
    </row>
    <row r="48" spans="1:18" x14ac:dyDescent="0.15">
      <c r="A48" s="3">
        <v>46</v>
      </c>
      <c r="B48" s="4">
        <f>Ａクラス!C100</f>
        <v>0</v>
      </c>
      <c r="C48" s="9">
        <f>Ａクラス!C101</f>
        <v>0</v>
      </c>
      <c r="D48" s="12" t="e">
        <f>データ!$B$4</f>
        <v>#N/A</v>
      </c>
      <c r="E48" s="4">
        <f>Ａクラス!N100</f>
        <v>0</v>
      </c>
      <c r="F48" s="4">
        <f>Ａクラス!N101</f>
        <v>0</v>
      </c>
      <c r="G48" s="12" t="e">
        <f>データ!$B$4</f>
        <v>#N/A</v>
      </c>
      <c r="H48" s="4" t="e">
        <f>#REF!</f>
        <v>#REF!</v>
      </c>
      <c r="I48" s="9" t="e">
        <f>#REF!</f>
        <v>#REF!</v>
      </c>
      <c r="J48" s="12" t="e">
        <f>データ!$B$4</f>
        <v>#N/A</v>
      </c>
      <c r="K48" s="4" t="e">
        <f>#REF!</f>
        <v>#REF!</v>
      </c>
      <c r="L48" s="4" t="e">
        <f>#REF!</f>
        <v>#REF!</v>
      </c>
      <c r="M48" s="12" t="e">
        <f>データ!$B$4</f>
        <v>#N/A</v>
      </c>
      <c r="N48" s="4" t="e">
        <f>#REF!</f>
        <v>#REF!</v>
      </c>
      <c r="O48" s="9" t="e">
        <f>#REF!</f>
        <v>#REF!</v>
      </c>
      <c r="P48" s="12" t="e">
        <f>データ!$B$4</f>
        <v>#N/A</v>
      </c>
      <c r="Q48" s="4" t="e">
        <f>#REF!</f>
        <v>#REF!</v>
      </c>
      <c r="R48" s="4" t="e">
        <f>#REF!</f>
        <v>#REF!</v>
      </c>
    </row>
    <row r="49" spans="1:18" x14ac:dyDescent="0.15">
      <c r="A49" s="2">
        <v>47</v>
      </c>
      <c r="B49" s="4">
        <f>Ａクラス!C102</f>
        <v>24</v>
      </c>
      <c r="C49" s="9">
        <f>Ａクラス!C103</f>
        <v>0</v>
      </c>
      <c r="D49" s="12" t="e">
        <f>データ!$B$4</f>
        <v>#N/A</v>
      </c>
      <c r="E49" s="4">
        <f>Ａクラス!N102</f>
        <v>24</v>
      </c>
      <c r="F49" s="4">
        <f>Ａクラス!N103</f>
        <v>0</v>
      </c>
      <c r="G49" s="12" t="e">
        <f>データ!$B$4</f>
        <v>#N/A</v>
      </c>
      <c r="H49" s="4" t="e">
        <f>#REF!</f>
        <v>#REF!</v>
      </c>
      <c r="I49" s="9" t="e">
        <f>#REF!</f>
        <v>#REF!</v>
      </c>
      <c r="J49" s="12" t="e">
        <f>データ!$B$4</f>
        <v>#N/A</v>
      </c>
      <c r="K49" s="4" t="e">
        <f>#REF!</f>
        <v>#REF!</v>
      </c>
      <c r="L49" s="4" t="e">
        <f>#REF!</f>
        <v>#REF!</v>
      </c>
      <c r="M49" s="12" t="e">
        <f>データ!$B$4</f>
        <v>#N/A</v>
      </c>
      <c r="N49" s="4" t="e">
        <f>#REF!</f>
        <v>#REF!</v>
      </c>
      <c r="O49" s="9" t="e">
        <f>#REF!</f>
        <v>#REF!</v>
      </c>
      <c r="P49" s="12" t="e">
        <f>データ!$B$4</f>
        <v>#N/A</v>
      </c>
      <c r="Q49" s="4" t="e">
        <f>#REF!</f>
        <v>#REF!</v>
      </c>
      <c r="R49" s="4" t="e">
        <f>#REF!</f>
        <v>#REF!</v>
      </c>
    </row>
    <row r="50" spans="1:18" x14ac:dyDescent="0.15">
      <c r="A50" s="3">
        <v>48</v>
      </c>
      <c r="B50" s="4">
        <f>Ａクラス!C104</f>
        <v>0</v>
      </c>
      <c r="C50" s="9">
        <f>Ａクラス!C105</f>
        <v>0</v>
      </c>
      <c r="D50" s="12" t="e">
        <f>データ!$B$4</f>
        <v>#N/A</v>
      </c>
      <c r="E50" s="4">
        <f>Ａクラス!N104</f>
        <v>0</v>
      </c>
      <c r="F50" s="4">
        <f>Ａクラス!N105</f>
        <v>0</v>
      </c>
      <c r="G50" s="12" t="e">
        <f>データ!$B$4</f>
        <v>#N/A</v>
      </c>
      <c r="H50" s="4" t="e">
        <f>#REF!</f>
        <v>#REF!</v>
      </c>
      <c r="I50" s="9" t="e">
        <f>#REF!</f>
        <v>#REF!</v>
      </c>
      <c r="J50" s="12" t="e">
        <f>データ!$B$4</f>
        <v>#N/A</v>
      </c>
      <c r="K50" s="4" t="e">
        <f>#REF!</f>
        <v>#REF!</v>
      </c>
      <c r="L50" s="4" t="e">
        <f>#REF!</f>
        <v>#REF!</v>
      </c>
      <c r="M50" s="12" t="e">
        <f>データ!$B$4</f>
        <v>#N/A</v>
      </c>
      <c r="N50" s="4" t="e">
        <f>#REF!</f>
        <v>#REF!</v>
      </c>
      <c r="O50" s="9" t="e">
        <f>#REF!</f>
        <v>#REF!</v>
      </c>
      <c r="P50" s="12" t="e">
        <f>データ!$B$4</f>
        <v>#N/A</v>
      </c>
      <c r="Q50" s="4" t="e">
        <f>#REF!</f>
        <v>#REF!</v>
      </c>
      <c r="R50" s="4" t="e">
        <f>#REF!</f>
        <v>#REF!</v>
      </c>
    </row>
    <row r="51" spans="1:18" x14ac:dyDescent="0.15">
      <c r="A51" s="2">
        <v>49</v>
      </c>
      <c r="B51" s="4">
        <f>Ａクラス!C106</f>
        <v>25</v>
      </c>
      <c r="C51" s="9">
        <f>Ａクラス!C107</f>
        <v>0</v>
      </c>
      <c r="D51" s="12" t="e">
        <f>データ!$B$4</f>
        <v>#N/A</v>
      </c>
      <c r="E51" s="4">
        <f>Ａクラス!N106</f>
        <v>25</v>
      </c>
      <c r="F51" s="4">
        <f>Ａクラス!N107</f>
        <v>0</v>
      </c>
      <c r="G51" s="12" t="e">
        <f>データ!$B$4</f>
        <v>#N/A</v>
      </c>
      <c r="H51" s="4" t="e">
        <f>#REF!</f>
        <v>#REF!</v>
      </c>
      <c r="I51" s="9" t="e">
        <f>#REF!</f>
        <v>#REF!</v>
      </c>
      <c r="J51" s="12" t="e">
        <f>データ!$B$4</f>
        <v>#N/A</v>
      </c>
      <c r="K51" s="4" t="e">
        <f>#REF!</f>
        <v>#REF!</v>
      </c>
      <c r="L51" s="4" t="e">
        <f>#REF!</f>
        <v>#REF!</v>
      </c>
      <c r="M51" s="12" t="e">
        <f>データ!$B$4</f>
        <v>#N/A</v>
      </c>
      <c r="N51" s="4" t="e">
        <f>#REF!</f>
        <v>#REF!</v>
      </c>
      <c r="O51" s="9" t="e">
        <f>#REF!</f>
        <v>#REF!</v>
      </c>
      <c r="P51" s="12" t="e">
        <f>データ!$B$4</f>
        <v>#N/A</v>
      </c>
      <c r="Q51" s="4" t="e">
        <f>#REF!</f>
        <v>#REF!</v>
      </c>
      <c r="R51" s="4" t="e">
        <f>#REF!</f>
        <v>#REF!</v>
      </c>
    </row>
    <row r="52" spans="1:18" x14ac:dyDescent="0.15">
      <c r="A52" s="3">
        <v>50</v>
      </c>
      <c r="B52" s="4">
        <f>Ａクラス!C108</f>
        <v>0</v>
      </c>
      <c r="C52" s="9">
        <f>Ａクラス!C109</f>
        <v>0</v>
      </c>
      <c r="D52" s="12" t="e">
        <f>データ!$B$4</f>
        <v>#N/A</v>
      </c>
      <c r="E52" s="4">
        <f>Ａクラス!N108</f>
        <v>0</v>
      </c>
      <c r="F52" s="4">
        <f>Ａクラス!N109</f>
        <v>0</v>
      </c>
      <c r="G52" s="12" t="e">
        <f>データ!$B$4</f>
        <v>#N/A</v>
      </c>
      <c r="H52" s="4" t="e">
        <f>#REF!</f>
        <v>#REF!</v>
      </c>
      <c r="I52" s="9" t="e">
        <f>#REF!</f>
        <v>#REF!</v>
      </c>
      <c r="J52" s="12" t="e">
        <f>データ!$B$4</f>
        <v>#N/A</v>
      </c>
      <c r="K52" s="4" t="e">
        <f>#REF!</f>
        <v>#REF!</v>
      </c>
      <c r="L52" s="4" t="e">
        <f>#REF!</f>
        <v>#REF!</v>
      </c>
      <c r="M52" s="12" t="e">
        <f>データ!$B$4</f>
        <v>#N/A</v>
      </c>
      <c r="N52" s="4" t="e">
        <f>#REF!</f>
        <v>#REF!</v>
      </c>
      <c r="O52" s="9" t="e">
        <f>#REF!</f>
        <v>#REF!</v>
      </c>
      <c r="P52" s="12" t="e">
        <f>データ!$B$4</f>
        <v>#N/A</v>
      </c>
      <c r="Q52" s="4" t="e">
        <f>#REF!</f>
        <v>#REF!</v>
      </c>
      <c r="R52" s="4" t="e">
        <f>#REF!</f>
        <v>#REF!</v>
      </c>
    </row>
    <row r="53" spans="1:18" x14ac:dyDescent="0.15">
      <c r="A53" s="2">
        <v>51</v>
      </c>
      <c r="B53" s="4">
        <f>Ａクラス!C110</f>
        <v>26</v>
      </c>
      <c r="C53" s="9">
        <f>Ａクラス!C111</f>
        <v>0</v>
      </c>
      <c r="D53" s="12" t="e">
        <f>データ!$B$4</f>
        <v>#N/A</v>
      </c>
      <c r="E53" s="4">
        <f>Ａクラス!N110</f>
        <v>26</v>
      </c>
      <c r="F53" s="4">
        <f>Ａクラス!N111</f>
        <v>0</v>
      </c>
      <c r="G53" s="12" t="e">
        <f>データ!$B$4</f>
        <v>#N/A</v>
      </c>
      <c r="H53" s="4" t="e">
        <f>#REF!</f>
        <v>#REF!</v>
      </c>
      <c r="I53" s="9" t="e">
        <f>#REF!</f>
        <v>#REF!</v>
      </c>
      <c r="J53" s="12" t="e">
        <f>データ!$B$4</f>
        <v>#N/A</v>
      </c>
      <c r="K53" s="4" t="e">
        <f>#REF!</f>
        <v>#REF!</v>
      </c>
      <c r="L53" s="4" t="e">
        <f>#REF!</f>
        <v>#REF!</v>
      </c>
      <c r="M53" s="12" t="e">
        <f>データ!$B$4</f>
        <v>#N/A</v>
      </c>
      <c r="N53" s="4" t="e">
        <f>#REF!</f>
        <v>#REF!</v>
      </c>
      <c r="O53" s="9" t="e">
        <f>#REF!</f>
        <v>#REF!</v>
      </c>
      <c r="P53" s="12" t="e">
        <f>データ!$B$4</f>
        <v>#N/A</v>
      </c>
      <c r="Q53" s="4" t="e">
        <f>#REF!</f>
        <v>#REF!</v>
      </c>
      <c r="R53" s="4" t="e">
        <f>#REF!</f>
        <v>#REF!</v>
      </c>
    </row>
    <row r="54" spans="1:18" x14ac:dyDescent="0.15">
      <c r="A54" s="3">
        <v>52</v>
      </c>
      <c r="B54" s="4">
        <f>Ａクラス!C112</f>
        <v>0</v>
      </c>
      <c r="C54" s="9">
        <f>Ａクラス!C113</f>
        <v>0</v>
      </c>
      <c r="D54" s="12" t="e">
        <f>データ!$B$4</f>
        <v>#N/A</v>
      </c>
      <c r="E54" s="4">
        <f>Ａクラス!N112</f>
        <v>0</v>
      </c>
      <c r="F54" s="4">
        <f>Ａクラス!N113</f>
        <v>0</v>
      </c>
      <c r="G54" s="12" t="e">
        <f>データ!$B$4</f>
        <v>#N/A</v>
      </c>
      <c r="H54" s="4" t="e">
        <f>#REF!</f>
        <v>#REF!</v>
      </c>
      <c r="I54" s="9" t="e">
        <f>#REF!</f>
        <v>#REF!</v>
      </c>
      <c r="J54" s="12" t="e">
        <f>データ!$B$4</f>
        <v>#N/A</v>
      </c>
      <c r="K54" s="4" t="e">
        <f>#REF!</f>
        <v>#REF!</v>
      </c>
      <c r="L54" s="4" t="e">
        <f>#REF!</f>
        <v>#REF!</v>
      </c>
      <c r="M54" s="12" t="e">
        <f>データ!$B$4</f>
        <v>#N/A</v>
      </c>
      <c r="N54" s="4" t="e">
        <f>#REF!</f>
        <v>#REF!</v>
      </c>
      <c r="O54" s="9" t="e">
        <f>#REF!</f>
        <v>#REF!</v>
      </c>
      <c r="P54" s="12" t="e">
        <f>データ!$B$4</f>
        <v>#N/A</v>
      </c>
      <c r="Q54" s="4" t="e">
        <f>#REF!</f>
        <v>#REF!</v>
      </c>
      <c r="R54" s="4" t="e">
        <f>#REF!</f>
        <v>#REF!</v>
      </c>
    </row>
    <row r="55" spans="1:18" x14ac:dyDescent="0.15">
      <c r="A55" s="2">
        <v>53</v>
      </c>
      <c r="B55" s="4">
        <f>Ａクラス!C114</f>
        <v>27</v>
      </c>
      <c r="C55" s="9">
        <f>Ａクラス!C115</f>
        <v>0</v>
      </c>
      <c r="D55" s="12" t="e">
        <f>データ!$B$4</f>
        <v>#N/A</v>
      </c>
      <c r="E55" s="4">
        <f>Ａクラス!N114</f>
        <v>27</v>
      </c>
      <c r="F55" s="4">
        <f>Ａクラス!N115</f>
        <v>0</v>
      </c>
      <c r="G55" s="12" t="e">
        <f>データ!$B$4</f>
        <v>#N/A</v>
      </c>
      <c r="H55" s="4" t="e">
        <f>#REF!</f>
        <v>#REF!</v>
      </c>
      <c r="I55" s="9" t="e">
        <f>#REF!</f>
        <v>#REF!</v>
      </c>
      <c r="J55" s="12" t="e">
        <f>データ!$B$4</f>
        <v>#N/A</v>
      </c>
      <c r="K55" s="4" t="e">
        <f>#REF!</f>
        <v>#REF!</v>
      </c>
      <c r="L55" s="4" t="e">
        <f>#REF!</f>
        <v>#REF!</v>
      </c>
      <c r="M55" s="12" t="e">
        <f>データ!$B$4</f>
        <v>#N/A</v>
      </c>
      <c r="N55" s="4" t="e">
        <f>#REF!</f>
        <v>#REF!</v>
      </c>
      <c r="O55" s="9" t="e">
        <f>#REF!</f>
        <v>#REF!</v>
      </c>
      <c r="P55" s="12" t="e">
        <f>データ!$B$4</f>
        <v>#N/A</v>
      </c>
      <c r="Q55" s="4" t="e">
        <f>#REF!</f>
        <v>#REF!</v>
      </c>
      <c r="R55" s="4" t="e">
        <f>#REF!</f>
        <v>#REF!</v>
      </c>
    </row>
    <row r="56" spans="1:18" x14ac:dyDescent="0.15">
      <c r="A56" s="3">
        <v>54</v>
      </c>
      <c r="B56" s="4">
        <f>Ａクラス!C116</f>
        <v>0</v>
      </c>
      <c r="C56" s="9">
        <f>Ａクラス!C117</f>
        <v>0</v>
      </c>
      <c r="D56" s="12" t="e">
        <f>データ!$B$4</f>
        <v>#N/A</v>
      </c>
      <c r="E56" s="4">
        <f>Ａクラス!N116</f>
        <v>0</v>
      </c>
      <c r="F56" s="4">
        <f>Ａクラス!N117</f>
        <v>0</v>
      </c>
      <c r="G56" s="12" t="e">
        <f>データ!$B$4</f>
        <v>#N/A</v>
      </c>
      <c r="H56" s="4" t="e">
        <f>#REF!</f>
        <v>#REF!</v>
      </c>
      <c r="I56" s="9" t="e">
        <f>#REF!</f>
        <v>#REF!</v>
      </c>
      <c r="J56" s="12" t="e">
        <f>データ!$B$4</f>
        <v>#N/A</v>
      </c>
      <c r="K56" s="4" t="e">
        <f>#REF!</f>
        <v>#REF!</v>
      </c>
      <c r="L56" s="4" t="e">
        <f>#REF!</f>
        <v>#REF!</v>
      </c>
      <c r="M56" s="12" t="e">
        <f>データ!$B$4</f>
        <v>#N/A</v>
      </c>
      <c r="N56" s="4" t="e">
        <f>#REF!</f>
        <v>#REF!</v>
      </c>
      <c r="O56" s="9" t="e">
        <f>#REF!</f>
        <v>#REF!</v>
      </c>
      <c r="P56" s="12" t="e">
        <f>データ!$B$4</f>
        <v>#N/A</v>
      </c>
      <c r="Q56" s="4" t="e">
        <f>#REF!</f>
        <v>#REF!</v>
      </c>
      <c r="R56" s="4" t="e">
        <f>#REF!</f>
        <v>#REF!</v>
      </c>
    </row>
    <row r="57" spans="1:18" x14ac:dyDescent="0.15">
      <c r="A57" s="2">
        <v>55</v>
      </c>
      <c r="B57" s="4">
        <f>Ａクラス!C118</f>
        <v>28</v>
      </c>
      <c r="C57" s="9">
        <f>Ａクラス!C119</f>
        <v>0</v>
      </c>
      <c r="D57" s="12" t="e">
        <f>データ!$B$4</f>
        <v>#N/A</v>
      </c>
      <c r="E57" s="4">
        <f>Ａクラス!N118</f>
        <v>28</v>
      </c>
      <c r="F57" s="4">
        <f>Ａクラス!N119</f>
        <v>0</v>
      </c>
      <c r="G57" s="12" t="e">
        <f>データ!$B$4</f>
        <v>#N/A</v>
      </c>
      <c r="H57" s="4" t="e">
        <f>#REF!</f>
        <v>#REF!</v>
      </c>
      <c r="I57" s="9" t="e">
        <f>#REF!</f>
        <v>#REF!</v>
      </c>
      <c r="J57" s="12" t="e">
        <f>データ!$B$4</f>
        <v>#N/A</v>
      </c>
      <c r="K57" s="4" t="e">
        <f>#REF!</f>
        <v>#REF!</v>
      </c>
      <c r="L57" s="4" t="e">
        <f>#REF!</f>
        <v>#REF!</v>
      </c>
      <c r="M57" s="12" t="e">
        <f>データ!$B$4</f>
        <v>#N/A</v>
      </c>
      <c r="N57" s="4" t="e">
        <f>#REF!</f>
        <v>#REF!</v>
      </c>
      <c r="O57" s="9" t="e">
        <f>#REF!</f>
        <v>#REF!</v>
      </c>
      <c r="P57" s="12" t="e">
        <f>データ!$B$4</f>
        <v>#N/A</v>
      </c>
      <c r="Q57" s="4" t="e">
        <f>#REF!</f>
        <v>#REF!</v>
      </c>
      <c r="R57" s="4" t="e">
        <f>#REF!</f>
        <v>#REF!</v>
      </c>
    </row>
    <row r="58" spans="1:18" x14ac:dyDescent="0.15">
      <c r="A58" s="3">
        <v>56</v>
      </c>
      <c r="B58" s="4">
        <f>Ａクラス!C120</f>
        <v>0</v>
      </c>
      <c r="C58" s="9">
        <f>Ａクラス!C121</f>
        <v>0</v>
      </c>
      <c r="D58" s="12" t="e">
        <f>データ!$B$4</f>
        <v>#N/A</v>
      </c>
      <c r="E58" s="4">
        <f>Ａクラス!N120</f>
        <v>0</v>
      </c>
      <c r="F58" s="4">
        <f>Ａクラス!N121</f>
        <v>0</v>
      </c>
      <c r="G58" s="12" t="e">
        <f>データ!$B$4</f>
        <v>#N/A</v>
      </c>
      <c r="H58" s="4" t="e">
        <f>#REF!</f>
        <v>#REF!</v>
      </c>
      <c r="I58" s="9" t="e">
        <f>#REF!</f>
        <v>#REF!</v>
      </c>
      <c r="J58" s="12" t="e">
        <f>データ!$B$4</f>
        <v>#N/A</v>
      </c>
      <c r="K58" s="4" t="e">
        <f>#REF!</f>
        <v>#REF!</v>
      </c>
      <c r="L58" s="4" t="e">
        <f>#REF!</f>
        <v>#REF!</v>
      </c>
      <c r="M58" s="12" t="e">
        <f>データ!$B$4</f>
        <v>#N/A</v>
      </c>
      <c r="N58" s="4" t="e">
        <f>#REF!</f>
        <v>#REF!</v>
      </c>
      <c r="O58" s="9" t="e">
        <f>#REF!</f>
        <v>#REF!</v>
      </c>
      <c r="P58" s="12" t="e">
        <f>データ!$B$4</f>
        <v>#N/A</v>
      </c>
      <c r="Q58" s="4" t="e">
        <f>#REF!</f>
        <v>#REF!</v>
      </c>
      <c r="R58" s="4" t="e">
        <f>#REF!</f>
        <v>#REF!</v>
      </c>
    </row>
    <row r="59" spans="1:18" x14ac:dyDescent="0.15">
      <c r="A59" s="2">
        <v>57</v>
      </c>
      <c r="B59" s="4">
        <f>Ａクラス!C122</f>
        <v>29</v>
      </c>
      <c r="C59" s="9">
        <f>Ａクラス!C123</f>
        <v>0</v>
      </c>
      <c r="D59" s="12" t="e">
        <f>データ!$B$4</f>
        <v>#N/A</v>
      </c>
      <c r="E59" s="4">
        <f>Ａクラス!N122</f>
        <v>29</v>
      </c>
      <c r="F59" s="4">
        <f>Ａクラス!N123</f>
        <v>0</v>
      </c>
      <c r="G59" s="12" t="e">
        <f>データ!$B$4</f>
        <v>#N/A</v>
      </c>
      <c r="H59" s="4" t="e">
        <f>#REF!</f>
        <v>#REF!</v>
      </c>
      <c r="I59" s="9" t="e">
        <f>#REF!</f>
        <v>#REF!</v>
      </c>
      <c r="J59" s="12" t="e">
        <f>データ!$B$4</f>
        <v>#N/A</v>
      </c>
      <c r="K59" s="4" t="e">
        <f>#REF!</f>
        <v>#REF!</v>
      </c>
      <c r="L59" s="4" t="e">
        <f>#REF!</f>
        <v>#REF!</v>
      </c>
      <c r="M59" s="12" t="e">
        <f>データ!$B$4</f>
        <v>#N/A</v>
      </c>
      <c r="N59" s="4" t="e">
        <f>#REF!</f>
        <v>#REF!</v>
      </c>
      <c r="O59" s="9" t="e">
        <f>#REF!</f>
        <v>#REF!</v>
      </c>
      <c r="P59" s="12" t="e">
        <f>データ!$B$4</f>
        <v>#N/A</v>
      </c>
      <c r="Q59" s="4" t="e">
        <f>#REF!</f>
        <v>#REF!</v>
      </c>
      <c r="R59" s="4" t="e">
        <f>#REF!</f>
        <v>#REF!</v>
      </c>
    </row>
    <row r="60" spans="1:18" x14ac:dyDescent="0.15">
      <c r="A60" s="3">
        <v>58</v>
      </c>
      <c r="B60" s="4">
        <f>Ａクラス!C124</f>
        <v>0</v>
      </c>
      <c r="C60" s="9">
        <f>Ａクラス!C125</f>
        <v>0</v>
      </c>
      <c r="D60" s="12" t="e">
        <f>データ!$B$4</f>
        <v>#N/A</v>
      </c>
      <c r="E60" s="4">
        <f>Ａクラス!N124</f>
        <v>0</v>
      </c>
      <c r="F60" s="4">
        <f>Ａクラス!N125</f>
        <v>0</v>
      </c>
      <c r="G60" s="12" t="e">
        <f>データ!$B$4</f>
        <v>#N/A</v>
      </c>
      <c r="H60" s="4" t="e">
        <f>#REF!</f>
        <v>#REF!</v>
      </c>
      <c r="I60" s="9" t="e">
        <f>#REF!</f>
        <v>#REF!</v>
      </c>
      <c r="J60" s="12" t="e">
        <f>データ!$B$4</f>
        <v>#N/A</v>
      </c>
      <c r="K60" s="4" t="e">
        <f>#REF!</f>
        <v>#REF!</v>
      </c>
      <c r="L60" s="4" t="e">
        <f>#REF!</f>
        <v>#REF!</v>
      </c>
      <c r="M60" s="12" t="e">
        <f>データ!$B$4</f>
        <v>#N/A</v>
      </c>
      <c r="N60" s="4" t="e">
        <f>#REF!</f>
        <v>#REF!</v>
      </c>
      <c r="O60" s="9" t="e">
        <f>#REF!</f>
        <v>#REF!</v>
      </c>
      <c r="P60" s="12" t="e">
        <f>データ!$B$4</f>
        <v>#N/A</v>
      </c>
      <c r="Q60" s="4" t="e">
        <f>#REF!</f>
        <v>#REF!</v>
      </c>
      <c r="R60" s="4" t="e">
        <f>#REF!</f>
        <v>#REF!</v>
      </c>
    </row>
    <row r="61" spans="1:18" x14ac:dyDescent="0.15">
      <c r="A61" s="2">
        <v>59</v>
      </c>
      <c r="B61" s="4">
        <f>Ａクラス!C126</f>
        <v>30</v>
      </c>
      <c r="C61" s="9">
        <f>Ａクラス!C127</f>
        <v>0</v>
      </c>
      <c r="D61" s="12" t="e">
        <f>データ!$B$4</f>
        <v>#N/A</v>
      </c>
      <c r="E61" s="4">
        <f>Ａクラス!N126</f>
        <v>30</v>
      </c>
      <c r="F61" s="4">
        <f>Ａクラス!N127</f>
        <v>0</v>
      </c>
      <c r="G61" s="12" t="e">
        <f>データ!$B$4</f>
        <v>#N/A</v>
      </c>
      <c r="H61" s="4" t="e">
        <f>#REF!</f>
        <v>#REF!</v>
      </c>
      <c r="I61" s="9" t="e">
        <f>#REF!</f>
        <v>#REF!</v>
      </c>
      <c r="J61" s="12" t="e">
        <f>データ!$B$4</f>
        <v>#N/A</v>
      </c>
      <c r="K61" s="4" t="e">
        <f>#REF!</f>
        <v>#REF!</v>
      </c>
      <c r="L61" s="4" t="e">
        <f>#REF!</f>
        <v>#REF!</v>
      </c>
      <c r="M61" s="12" t="e">
        <f>データ!$B$4</f>
        <v>#N/A</v>
      </c>
      <c r="N61" s="4" t="e">
        <f>#REF!</f>
        <v>#REF!</v>
      </c>
      <c r="O61" s="9" t="e">
        <f>#REF!</f>
        <v>#REF!</v>
      </c>
      <c r="P61" s="12" t="e">
        <f>データ!$B$4</f>
        <v>#N/A</v>
      </c>
      <c r="Q61" s="4" t="e">
        <f>#REF!</f>
        <v>#REF!</v>
      </c>
      <c r="R61" s="4" t="e">
        <f>#REF!</f>
        <v>#REF!</v>
      </c>
    </row>
    <row r="62" spans="1:18" x14ac:dyDescent="0.15">
      <c r="A62" s="3">
        <v>60</v>
      </c>
      <c r="B62" s="4">
        <f>Ａクラス!C128</f>
        <v>0</v>
      </c>
      <c r="C62" s="9">
        <f>Ａクラス!C129</f>
        <v>0</v>
      </c>
      <c r="D62" s="12" t="e">
        <f>データ!$B$4</f>
        <v>#N/A</v>
      </c>
      <c r="E62" s="4">
        <f>Ａクラス!N128</f>
        <v>0</v>
      </c>
      <c r="F62" s="4">
        <f>Ａクラス!N129</f>
        <v>0</v>
      </c>
      <c r="G62" s="12" t="e">
        <f>データ!$B$4</f>
        <v>#N/A</v>
      </c>
      <c r="H62" s="4" t="e">
        <f>#REF!</f>
        <v>#REF!</v>
      </c>
      <c r="I62" s="9" t="e">
        <f>#REF!</f>
        <v>#REF!</v>
      </c>
      <c r="J62" s="12" t="e">
        <f>データ!$B$4</f>
        <v>#N/A</v>
      </c>
      <c r="K62" s="4" t="e">
        <f>#REF!</f>
        <v>#REF!</v>
      </c>
      <c r="L62" s="4" t="e">
        <f>#REF!</f>
        <v>#REF!</v>
      </c>
      <c r="M62" s="12" t="e">
        <f>データ!$B$4</f>
        <v>#N/A</v>
      </c>
      <c r="N62" s="4" t="e">
        <f>#REF!</f>
        <v>#REF!</v>
      </c>
      <c r="O62" s="9" t="e">
        <f>#REF!</f>
        <v>#REF!</v>
      </c>
      <c r="P62" s="12" t="e">
        <f>データ!$B$4</f>
        <v>#N/A</v>
      </c>
      <c r="Q62" s="4" t="e">
        <f>#REF!</f>
        <v>#REF!</v>
      </c>
      <c r="R62" s="4" t="e">
        <f>#REF!</f>
        <v>#REF!</v>
      </c>
    </row>
  </sheetData>
  <customSheetViews>
    <customSheetView guid="{6A308C2C-EA08-4C75-989B-99EF4602104B}">
      <selection activeCell="M12" sqref="M12"/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/>
    </customSheetView>
  </customSheetViews>
  <mergeCells count="12">
    <mergeCell ref="K1:L1"/>
    <mergeCell ref="N1:O1"/>
    <mergeCell ref="Q1:R1"/>
    <mergeCell ref="M1:M2"/>
    <mergeCell ref="P1:P2"/>
    <mergeCell ref="A1:A2"/>
    <mergeCell ref="D1:D2"/>
    <mergeCell ref="G1:G2"/>
    <mergeCell ref="J1:J2"/>
    <mergeCell ref="B1:C1"/>
    <mergeCell ref="E1:F1"/>
    <mergeCell ref="H1:I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注意</vt:lpstr>
      <vt:lpstr>所属コード</vt:lpstr>
      <vt:lpstr>データ</vt:lpstr>
      <vt:lpstr>Ａクラス</vt:lpstr>
      <vt:lpstr>Bクラス</vt:lpstr>
      <vt:lpstr>Cクラス</vt:lpstr>
      <vt:lpstr>　</vt:lpstr>
      <vt:lpstr>参加選手一覧</vt:lpstr>
      <vt:lpstr>Ａクラス!Print_Area</vt:lpstr>
      <vt:lpstr>Bクラス!Print_Area</vt:lpstr>
      <vt:lpstr>Cクラス!Print_Area</vt:lpstr>
      <vt:lpstr>所属コード!Print_Area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芳田中学校 教育職員室用PC015</cp:lastModifiedBy>
  <cp:lastPrinted>2023-11-04T02:42:31Z</cp:lastPrinted>
  <dcterms:created xsi:type="dcterms:W3CDTF">2006-06-10T03:17:27Z</dcterms:created>
  <dcterms:modified xsi:type="dcterms:W3CDTF">2026-03-31T08:28:44Z</dcterms:modified>
</cp:coreProperties>
</file>